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3 법인\예산\"/>
    </mc:Choice>
  </mc:AlternateContent>
  <bookViews>
    <workbookView xWindow="0" yWindow="0" windowWidth="17970" windowHeight="8685"/>
  </bookViews>
  <sheets>
    <sheet name="표지" sheetId="1" r:id="rId1"/>
    <sheet name="개요" sheetId="2" r:id="rId2"/>
    <sheet name="세입 (2)" sheetId="6" r:id="rId3"/>
    <sheet name="세출 (2)" sheetId="7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6" l="1"/>
  <c r="F33" i="7"/>
  <c r="F32" i="7"/>
  <c r="F30" i="7"/>
  <c r="F29" i="7"/>
  <c r="F25" i="7"/>
  <c r="F24" i="7"/>
  <c r="F21" i="7"/>
  <c r="F19" i="7"/>
  <c r="F18" i="7"/>
  <c r="F17" i="7"/>
  <c r="F11" i="7"/>
  <c r="F10" i="7" s="1"/>
  <c r="F8" i="7"/>
  <c r="F7" i="7"/>
  <c r="F28" i="6"/>
  <c r="F27" i="6"/>
  <c r="F25" i="6"/>
  <c r="F24" i="6"/>
  <c r="F23" i="6" s="1"/>
  <c r="F19" i="6"/>
  <c r="F17" i="6"/>
  <c r="F16" i="6"/>
  <c r="F15" i="6"/>
  <c r="F8" i="6"/>
  <c r="F7" i="6"/>
  <c r="F6" i="6"/>
  <c r="F32" i="6" s="1"/>
  <c r="G34" i="7"/>
  <c r="E33" i="7"/>
  <c r="G33" i="7" s="1"/>
  <c r="G31" i="7"/>
  <c r="E30" i="7"/>
  <c r="G30" i="7" s="1"/>
  <c r="G29" i="7" s="1"/>
  <c r="E29" i="7"/>
  <c r="I28" i="7"/>
  <c r="G26" i="7"/>
  <c r="G25" i="7" s="1"/>
  <c r="E25" i="7"/>
  <c r="E24" i="7" s="1"/>
  <c r="G22" i="7"/>
  <c r="G21" i="7" s="1"/>
  <c r="E21" i="7"/>
  <c r="E19" i="7"/>
  <c r="E18" i="7" s="1"/>
  <c r="E17" i="7" s="1"/>
  <c r="I16" i="7"/>
  <c r="G12" i="7"/>
  <c r="E11" i="7"/>
  <c r="E10" i="7" s="1"/>
  <c r="G9" i="7"/>
  <c r="E8" i="7"/>
  <c r="G8" i="7" s="1"/>
  <c r="E7" i="7"/>
  <c r="G29" i="6"/>
  <c r="E28" i="6"/>
  <c r="G28" i="6" s="1"/>
  <c r="G26" i="6"/>
  <c r="E25" i="6"/>
  <c r="G25" i="6" s="1"/>
  <c r="E24" i="6"/>
  <c r="G24" i="6" s="1"/>
  <c r="G22" i="6"/>
  <c r="G21" i="6"/>
  <c r="G20" i="6"/>
  <c r="E19" i="6"/>
  <c r="G19" i="6" s="1"/>
  <c r="G18" i="6"/>
  <c r="E17" i="6"/>
  <c r="E16" i="6" s="1"/>
  <c r="E15" i="6" s="1"/>
  <c r="G14" i="6"/>
  <c r="G12" i="6"/>
  <c r="I11" i="6"/>
  <c r="G9" i="6"/>
  <c r="E8" i="6"/>
  <c r="E7" i="6"/>
  <c r="E6" i="6"/>
  <c r="G6" i="6" s="1"/>
  <c r="E32" i="7" l="1"/>
  <c r="G32" i="7" s="1"/>
  <c r="E35" i="7"/>
  <c r="E27" i="6"/>
  <c r="E23" i="6" s="1"/>
  <c r="F35" i="7"/>
  <c r="G11" i="7"/>
  <c r="G10" i="7" s="1"/>
  <c r="G17" i="7"/>
  <c r="G19" i="7"/>
  <c r="G18" i="7" s="1"/>
  <c r="G24" i="7"/>
  <c r="G8" i="6"/>
  <c r="G15" i="6"/>
  <c r="G16" i="6"/>
  <c r="G17" i="6"/>
  <c r="G7" i="6"/>
  <c r="G23" i="6"/>
  <c r="G7" i="7"/>
  <c r="E32" i="6"/>
  <c r="G32" i="6" s="1"/>
  <c r="G27" i="6"/>
  <c r="G35" i="7" l="1"/>
  <c r="E17" i="2" l="1"/>
  <c r="E18" i="2"/>
  <c r="E19" i="2"/>
  <c r="E20" i="2"/>
  <c r="E21" i="2"/>
  <c r="E22" i="2"/>
  <c r="E6" i="2"/>
  <c r="E7" i="2"/>
  <c r="E8" i="2"/>
  <c r="E9" i="2"/>
  <c r="H13" i="5" l="1"/>
  <c r="G9" i="5"/>
  <c r="B23" i="2" l="1"/>
  <c r="D23" i="2"/>
  <c r="D10" i="2"/>
  <c r="B10" i="2"/>
  <c r="C7" i="2" s="1"/>
  <c r="E10" i="2" l="1"/>
  <c r="C6" i="2"/>
  <c r="C9" i="2"/>
  <c r="C19" i="2"/>
  <c r="C23" i="2"/>
  <c r="E23" i="2"/>
  <c r="C20" i="2"/>
  <c r="C17" i="2"/>
  <c r="C21" i="2"/>
  <c r="C18" i="2"/>
  <c r="C22" i="2"/>
</calcChain>
</file>

<file path=xl/sharedStrings.xml><?xml version="1.0" encoding="utf-8"?>
<sst xmlns="http://schemas.openxmlformats.org/spreadsheetml/2006/main" count="217" uniqueCount="122">
  <si>
    <t>===============</t>
  </si>
  <si>
    <t>학 교 법 인 동 일 학 원</t>
  </si>
  <si>
    <t>예 산 개 요</t>
  </si>
  <si>
    <t>관 별</t>
  </si>
  <si>
    <t>구 성 비</t>
  </si>
  <si>
    <t>비 교</t>
  </si>
  <si>
    <t>증 △ 감</t>
  </si>
  <si>
    <t>1.재 산 수 입</t>
  </si>
  <si>
    <t>2.이 월 금</t>
  </si>
  <si>
    <t>3.기 부 원 조 금</t>
  </si>
  <si>
    <t>4.잡 수 입</t>
  </si>
  <si>
    <t>세 입 합 계</t>
  </si>
  <si>
    <t>1.이 사 회 비</t>
  </si>
  <si>
    <t>2.사 무 비</t>
  </si>
  <si>
    <t>3.재 산 조 성 비</t>
  </si>
  <si>
    <t>4.전 출 금</t>
  </si>
  <si>
    <t>5.잡 지 출</t>
  </si>
  <si>
    <t>6.예 비 비</t>
  </si>
  <si>
    <t>세 출 합 계</t>
  </si>
  <si>
    <t>1. 세 입</t>
    <phoneticPr fontId="9" type="noConversion"/>
  </si>
  <si>
    <t>[단위:천원]</t>
  </si>
  <si>
    <t>2. 세 출</t>
    <phoneticPr fontId="9" type="noConversion"/>
  </si>
  <si>
    <t>관</t>
  </si>
  <si>
    <t>항</t>
  </si>
  <si>
    <t>목</t>
  </si>
  <si>
    <t>1.기타재산</t>
  </si>
  <si>
    <t>매각대</t>
  </si>
  <si>
    <t>3.기부원조금</t>
  </si>
  <si>
    <t>1.예금이자</t>
  </si>
  <si>
    <t>1.이사회비</t>
  </si>
  <si>
    <t>1.이사회운영비</t>
  </si>
  <si>
    <t>2.사무비</t>
  </si>
  <si>
    <t>1.수용비</t>
  </si>
  <si>
    <t>1.법인운영비</t>
  </si>
  <si>
    <t>3.재산조성비</t>
  </si>
  <si>
    <t>1.재산매입비</t>
  </si>
  <si>
    <t>1.고등학교법인전출금</t>
  </si>
  <si>
    <t>1.기타제지출</t>
  </si>
  <si>
    <t>법 인 명</t>
  </si>
  <si>
    <t>1. 재 산 수 입</t>
  </si>
  <si>
    <t>2.이월금</t>
  </si>
  <si>
    <t>4.잡수입</t>
  </si>
  <si>
    <t>세입합계</t>
  </si>
  <si>
    <t>1.기본재산수입</t>
  </si>
  <si>
    <t>2.재산 매각대</t>
  </si>
  <si>
    <t>동일학원</t>
  </si>
  <si>
    <t>법인명</t>
  </si>
  <si>
    <t>4.전출금</t>
  </si>
  <si>
    <t>5.잡지출</t>
  </si>
  <si>
    <t>6.예비비</t>
  </si>
  <si>
    <t>세출합계</t>
  </si>
  <si>
    <r>
      <t>1.세입</t>
    </r>
    <r>
      <rPr>
        <sz val="16"/>
        <color theme="1"/>
        <rFont val="맑은 고딕"/>
        <family val="3"/>
        <charset val="129"/>
        <scheme val="minor"/>
      </rPr>
      <t/>
    </r>
    <phoneticPr fontId="9" type="noConversion"/>
  </si>
  <si>
    <t xml:space="preserve"> 【단위:천원】</t>
  </si>
  <si>
    <t>2.세출</t>
    <phoneticPr fontId="9" type="noConversion"/>
  </si>
  <si>
    <t>법인비 세입세출 예산서</t>
    <phoneticPr fontId="9" type="noConversion"/>
  </si>
  <si>
    <t>예산액</t>
    <phoneticPr fontId="9" type="noConversion"/>
  </si>
  <si>
    <t>1. 기본재산수입</t>
  </si>
  <si>
    <t>1.전년도잉여금</t>
  </si>
  <si>
    <t>1.전출금</t>
  </si>
  <si>
    <t>1.제지출</t>
  </si>
  <si>
    <t>1.예비비</t>
  </si>
  <si>
    <t>세입 6,176,000원</t>
    <phoneticPr fontId="9" type="noConversion"/>
  </si>
  <si>
    <t>세출  6,176,000원</t>
    <phoneticPr fontId="9" type="noConversion"/>
  </si>
  <si>
    <t>2023학년도</t>
    <phoneticPr fontId="9" type="noConversion"/>
  </si>
  <si>
    <t>o 세 입</t>
  </si>
  <si>
    <t>(단위:천원)</t>
  </si>
  <si>
    <t>과      목</t>
  </si>
  <si>
    <t>비교
증감
(1-2)</t>
  </si>
  <si>
    <t>산출기초
(단위:원)</t>
  </si>
  <si>
    <t>세목</t>
  </si>
  <si>
    <t>1. 재산수입</t>
  </si>
  <si>
    <t>o 정기예금이자</t>
  </si>
  <si>
    <t xml:space="preserve">        계</t>
  </si>
  <si>
    <t>2. 재산매각대</t>
  </si>
  <si>
    <t>1.기타재산맥각대</t>
  </si>
  <si>
    <t>1. 기타재산 매각대</t>
  </si>
  <si>
    <t>2. 이월금</t>
  </si>
  <si>
    <t>1. 전년도 이월금</t>
  </si>
  <si>
    <t>1. 이월금</t>
  </si>
  <si>
    <t>o 이월금</t>
  </si>
  <si>
    <t>3. 기부원조금</t>
  </si>
  <si>
    <t>1. 기부원조금</t>
  </si>
  <si>
    <t>1.기부금</t>
  </si>
  <si>
    <t>1. 기부 원조금</t>
  </si>
  <si>
    <t>4. 잡수입</t>
  </si>
  <si>
    <t>1. 예금이자</t>
  </si>
  <si>
    <t>o 예금이자</t>
  </si>
  <si>
    <t>2. 잡수입</t>
  </si>
  <si>
    <t>1.잡수입</t>
  </si>
  <si>
    <t>1. 잡수입</t>
  </si>
  <si>
    <t>세  입  합  계</t>
  </si>
  <si>
    <t>o 세 출</t>
  </si>
  <si>
    <t/>
  </si>
  <si>
    <t>과    목</t>
  </si>
  <si>
    <t>비교증△감</t>
  </si>
  <si>
    <t>산 출 기 초(단위:원)</t>
  </si>
  <si>
    <t>과목해소 및 유의사항</t>
  </si>
  <si>
    <t xml:space="preserve">자동차 보험료    </t>
  </si>
  <si>
    <t>차량비</t>
  </si>
  <si>
    <t xml:space="preserve">자동차 세금  </t>
  </si>
  <si>
    <t xml:space="preserve">환경개선부담금 </t>
  </si>
  <si>
    <t>세무확인수수료</t>
    <phoneticPr fontId="22" type="noConversion"/>
  </si>
  <si>
    <t>계</t>
  </si>
  <si>
    <t>1.시설비</t>
  </si>
  <si>
    <t>2.재산관리비</t>
  </si>
  <si>
    <t>1.공과보험료</t>
  </si>
  <si>
    <t xml:space="preserve">재산세 </t>
  </si>
  <si>
    <t>화재보험료 및 기타 공과금, 각종 세금</t>
  </si>
  <si>
    <t xml:space="preserve">건강보험부담금 </t>
  </si>
  <si>
    <t>법정부담금 전출금</t>
  </si>
  <si>
    <t>법인세환급금</t>
  </si>
  <si>
    <t>교비법인세환급금 전출금</t>
  </si>
  <si>
    <t>9.잡지출</t>
  </si>
  <si>
    <t>10.예비비</t>
  </si>
  <si>
    <t>예비비</t>
  </si>
  <si>
    <t>2023학년도 세입명세서</t>
    <phoneticPr fontId="22" type="noConversion"/>
  </si>
  <si>
    <t>2023학년도 세출명세서</t>
    <phoneticPr fontId="22" type="noConversion"/>
  </si>
  <si>
    <t>o법인세환급금</t>
    <phoneticPr fontId="9" type="noConversion"/>
  </si>
  <si>
    <t>o주민세환급금</t>
    <phoneticPr fontId="9" type="noConversion"/>
  </si>
  <si>
    <t>2023학년도 법인비 본예산 내역표</t>
    <phoneticPr fontId="9" type="noConversion"/>
  </si>
  <si>
    <t>2023 예산</t>
    <phoneticPr fontId="9" type="noConversion"/>
  </si>
  <si>
    <t>2022 최종예산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</si>
</sst>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0;[Red]\△#,##0"/>
  </numFmts>
  <fonts count="33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4"/>
      <color rgb="FF000000"/>
      <name val="한양견명조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돋움"/>
      <family val="3"/>
      <charset val="129"/>
    </font>
    <font>
      <b/>
      <sz val="20"/>
      <color rgb="FF000000"/>
      <name val="돋움"/>
      <family val="3"/>
      <charset val="129"/>
    </font>
    <font>
      <b/>
      <sz val="22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b/>
      <u/>
      <sz val="20"/>
      <color rgb="FF000000"/>
      <name val="한양견명조"/>
      <family val="3"/>
      <charset val="129"/>
    </font>
    <font>
      <sz val="11"/>
      <color rgb="FF000000"/>
      <name val="한양견명조"/>
      <family val="3"/>
      <charset val="129"/>
    </font>
    <font>
      <sz val="16"/>
      <color theme="1"/>
      <name val="한양견명조"/>
      <family val="3"/>
      <charset val="129"/>
    </font>
    <font>
      <b/>
      <sz val="15"/>
      <color theme="1"/>
      <name val="한양견명조"/>
      <family val="3"/>
      <charset val="129"/>
    </font>
    <font>
      <sz val="10"/>
      <color rgb="FF000000"/>
      <name val="한양견명조"/>
      <family val="3"/>
      <charset val="129"/>
    </font>
    <font>
      <sz val="16"/>
      <color theme="1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3"/>
      <color theme="1"/>
      <name val="한양견명조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3"/>
      <color theme="1"/>
      <name val="한양견명조"/>
      <family val="3"/>
      <charset val="129"/>
    </font>
    <font>
      <b/>
      <sz val="16"/>
      <color rgb="FF000000"/>
      <name val="한양견명조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CC"/>
      <name val="돋움"/>
      <family val="3"/>
      <charset val="129"/>
    </font>
    <font>
      <b/>
      <sz val="11"/>
      <color rgb="FF0000CC"/>
      <name val="돋움"/>
      <family val="3"/>
      <charset val="129"/>
    </font>
    <font>
      <sz val="10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3" fillId="0" borderId="0">
      <alignment vertical="center"/>
    </xf>
    <xf numFmtId="41" fontId="23" fillId="0" borderId="0">
      <alignment vertical="center"/>
    </xf>
  </cellStyleXfs>
  <cellXfs count="19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4" fillId="0" borderId="0" xfId="0" applyFont="1">
      <alignment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23" fillId="0" borderId="0" xfId="1" applyNumberFormat="1">
      <alignment vertical="center"/>
    </xf>
    <xf numFmtId="176" fontId="23" fillId="0" borderId="0" xfId="1" applyNumberFormat="1">
      <alignment vertical="center"/>
    </xf>
    <xf numFmtId="0" fontId="24" fillId="0" borderId="0" xfId="1" applyNumberFormat="1" applyFont="1">
      <alignment vertical="center"/>
    </xf>
    <xf numFmtId="0" fontId="25" fillId="0" borderId="1" xfId="1" applyNumberFormat="1" applyFont="1" applyBorder="1" applyAlignment="1">
      <alignment horizontal="center" vertical="center"/>
    </xf>
    <xf numFmtId="0" fontId="24" fillId="0" borderId="11" xfId="1" applyNumberFormat="1" applyFont="1" applyBorder="1" applyAlignment="1">
      <alignment vertical="center"/>
    </xf>
    <xf numFmtId="0" fontId="24" fillId="0" borderId="13" xfId="1" applyNumberFormat="1" applyFont="1" applyBorder="1" applyAlignment="1">
      <alignment vertical="center"/>
    </xf>
    <xf numFmtId="0" fontId="24" fillId="0" borderId="12" xfId="1" applyNumberFormat="1" applyFont="1" applyBorder="1" applyAlignment="1">
      <alignment vertical="center"/>
    </xf>
    <xf numFmtId="41" fontId="26" fillId="0" borderId="1" xfId="2" applyNumberFormat="1" applyFont="1" applyBorder="1" applyAlignment="1">
      <alignment horizontal="right" vertical="center"/>
    </xf>
    <xf numFmtId="176" fontId="24" fillId="0" borderId="11" xfId="1" applyNumberFormat="1" applyFont="1" applyBorder="1" applyAlignment="1">
      <alignment horizontal="left" vertical="center"/>
    </xf>
    <xf numFmtId="41" fontId="24" fillId="0" borderId="12" xfId="2" applyNumberFormat="1" applyFont="1" applyBorder="1" applyAlignment="1">
      <alignment horizontal="right" vertical="center"/>
    </xf>
    <xf numFmtId="0" fontId="25" fillId="0" borderId="8" xfId="1" applyNumberFormat="1" applyFont="1" applyBorder="1" applyAlignment="1">
      <alignment horizontal="left" vertical="center"/>
    </xf>
    <xf numFmtId="0" fontId="25" fillId="0" borderId="11" xfId="1" applyNumberFormat="1" applyFont="1" applyBorder="1" applyAlignment="1">
      <alignment vertical="center"/>
    </xf>
    <xf numFmtId="0" fontId="25" fillId="0" borderId="13" xfId="1" applyNumberFormat="1" applyFont="1" applyBorder="1" applyAlignment="1">
      <alignment vertical="center"/>
    </xf>
    <xf numFmtId="0" fontId="25" fillId="0" borderId="12" xfId="1" applyNumberFormat="1" applyFont="1" applyBorder="1" applyAlignment="1">
      <alignment vertical="center"/>
    </xf>
    <xf numFmtId="176" fontId="26" fillId="0" borderId="11" xfId="1" applyNumberFormat="1" applyFont="1" applyBorder="1" applyAlignment="1">
      <alignment horizontal="left" vertical="center"/>
    </xf>
    <xf numFmtId="41" fontId="26" fillId="0" borderId="12" xfId="2" applyNumberFormat="1" applyFont="1" applyBorder="1" applyAlignment="1">
      <alignment horizontal="right" vertical="center"/>
    </xf>
    <xf numFmtId="0" fontId="25" fillId="0" borderId="10" xfId="1" applyNumberFormat="1" applyFont="1" applyBorder="1" applyAlignment="1">
      <alignment horizontal="left" vertical="center"/>
    </xf>
    <xf numFmtId="0" fontId="25" fillId="0" borderId="14" xfId="1" applyNumberFormat="1" applyFont="1" applyBorder="1" applyAlignment="1">
      <alignment horizontal="left" vertical="center"/>
    </xf>
    <xf numFmtId="0" fontId="25" fillId="0" borderId="15" xfId="1" applyNumberFormat="1" applyFont="1" applyBorder="1" applyAlignment="1">
      <alignment horizontal="left" vertical="center"/>
    </xf>
    <xf numFmtId="0" fontId="25" fillId="0" borderId="16" xfId="1" applyNumberFormat="1" applyFont="1" applyBorder="1" applyAlignment="1">
      <alignment horizontal="left" vertical="center"/>
    </xf>
    <xf numFmtId="0" fontId="25" fillId="0" borderId="10" xfId="1" applyNumberFormat="1" applyFont="1" applyBorder="1" applyAlignment="1">
      <alignment horizontal="left" vertical="center" wrapText="1"/>
    </xf>
    <xf numFmtId="41" fontId="24" fillId="0" borderId="1" xfId="2" applyNumberFormat="1" applyFont="1" applyBorder="1" applyAlignment="1">
      <alignment horizontal="right" vertical="center"/>
    </xf>
    <xf numFmtId="0" fontId="25" fillId="0" borderId="8" xfId="1" applyNumberFormat="1" applyFont="1" applyBorder="1" applyAlignment="1">
      <alignment vertical="center"/>
    </xf>
    <xf numFmtId="0" fontId="25" fillId="0" borderId="10" xfId="1" applyNumberFormat="1" applyFont="1" applyBorder="1" applyAlignment="1">
      <alignment vertical="center"/>
    </xf>
    <xf numFmtId="0" fontId="25" fillId="0" borderId="9" xfId="1" applyNumberFormat="1" applyFont="1" applyBorder="1" applyAlignment="1">
      <alignment horizontal="left" vertical="center"/>
    </xf>
    <xf numFmtId="0" fontId="25" fillId="0" borderId="1" xfId="1" applyNumberFormat="1" applyFont="1" applyBorder="1" applyAlignment="1">
      <alignment horizontal="left" vertical="center"/>
    </xf>
    <xf numFmtId="0" fontId="27" fillId="0" borderId="9" xfId="1" applyNumberFormat="1" applyFont="1" applyBorder="1" applyAlignment="1">
      <alignment horizontal="left" vertical="center"/>
    </xf>
    <xf numFmtId="0" fontId="27" fillId="0" borderId="1" xfId="1" applyNumberFormat="1" applyFont="1" applyBorder="1" applyAlignment="1">
      <alignment horizontal="left" vertical="center"/>
    </xf>
    <xf numFmtId="41" fontId="25" fillId="0" borderId="1" xfId="2" applyNumberFormat="1" applyFont="1" applyBorder="1" applyAlignment="1">
      <alignment horizontal="right" vertical="center"/>
    </xf>
    <xf numFmtId="176" fontId="25" fillId="0" borderId="11" xfId="1" applyNumberFormat="1" applyFont="1" applyBorder="1" applyAlignment="1">
      <alignment horizontal="left" vertical="center"/>
    </xf>
    <xf numFmtId="41" fontId="25" fillId="0" borderId="12" xfId="2" applyNumberFormat="1" applyFont="1" applyBorder="1" applyAlignment="1">
      <alignment horizontal="right" vertical="center"/>
    </xf>
    <xf numFmtId="0" fontId="27" fillId="0" borderId="8" xfId="1" applyNumberFormat="1" applyFont="1" applyBorder="1" applyAlignment="1">
      <alignment horizontal="left" vertical="center"/>
    </xf>
    <xf numFmtId="0" fontId="27" fillId="0" borderId="10" xfId="1" applyNumberFormat="1" applyFont="1" applyBorder="1" applyAlignment="1">
      <alignment horizontal="left" vertical="center"/>
    </xf>
    <xf numFmtId="0" fontId="27" fillId="0" borderId="1" xfId="1" applyNumberFormat="1" applyFont="1" applyBorder="1" applyAlignment="1">
      <alignment vertical="center"/>
    </xf>
    <xf numFmtId="41" fontId="26" fillId="0" borderId="1" xfId="2" applyNumberFormat="1" applyFont="1" applyBorder="1" applyAlignment="1">
      <alignment vertical="center"/>
    </xf>
    <xf numFmtId="0" fontId="27" fillId="0" borderId="11" xfId="1" applyNumberFormat="1" applyFont="1" applyBorder="1" applyAlignment="1">
      <alignment vertical="center"/>
    </xf>
    <xf numFmtId="0" fontId="27" fillId="0" borderId="12" xfId="1" applyNumberFormat="1" applyFont="1" applyBorder="1" applyAlignment="1">
      <alignment vertical="center"/>
    </xf>
    <xf numFmtId="41" fontId="24" fillId="0" borderId="1" xfId="2" applyNumberFormat="1" applyFont="1" applyBorder="1" applyAlignment="1">
      <alignment vertical="center"/>
    </xf>
    <xf numFmtId="0" fontId="28" fillId="0" borderId="0" xfId="1" applyNumberFormat="1" applyFont="1" applyAlignment="1">
      <alignment vertical="center"/>
    </xf>
    <xf numFmtId="0" fontId="29" fillId="0" borderId="20" xfId="1" applyNumberFormat="1" applyFont="1" applyBorder="1" applyAlignment="1">
      <alignment horizontal="center" vertical="center" shrinkToFit="1"/>
    </xf>
    <xf numFmtId="0" fontId="29" fillId="0" borderId="1" xfId="1" applyNumberFormat="1" applyFont="1" applyBorder="1" applyAlignment="1">
      <alignment horizontal="center" vertical="center" shrinkToFit="1"/>
    </xf>
    <xf numFmtId="0" fontId="30" fillId="0" borderId="20" xfId="1" applyNumberFormat="1" applyFont="1" applyBorder="1" applyAlignment="1">
      <alignment horizontal="center" vertical="center" shrinkToFit="1"/>
    </xf>
    <xf numFmtId="3" fontId="30" fillId="0" borderId="12" xfId="1" applyNumberFormat="1" applyFont="1" applyBorder="1" applyAlignment="1">
      <alignment horizontal="right" vertical="center" shrinkToFit="1"/>
    </xf>
    <xf numFmtId="177" fontId="30" fillId="0" borderId="19" xfId="1" applyNumberFormat="1" applyFont="1" applyBorder="1" applyAlignment="1">
      <alignment horizontal="right" vertical="center" shrinkToFit="1"/>
    </xf>
    <xf numFmtId="0" fontId="30" fillId="0" borderId="16" xfId="1" applyNumberFormat="1" applyFont="1" applyBorder="1" applyAlignment="1">
      <alignment horizontal="left" vertical="center" shrinkToFit="1"/>
    </xf>
    <xf numFmtId="3" fontId="30" fillId="0" borderId="18" xfId="1" applyNumberFormat="1" applyFont="1" applyBorder="1" applyAlignment="1">
      <alignment horizontal="right" vertical="center" shrinkToFit="1"/>
    </xf>
    <xf numFmtId="0" fontId="30" fillId="0" borderId="9" xfId="1" applyNumberFormat="1" applyFont="1" applyBorder="1" applyAlignment="1">
      <alignment horizontal="left" vertical="center" shrinkToFit="1"/>
    </xf>
    <xf numFmtId="0" fontId="29" fillId="0" borderId="8" xfId="1" applyNumberFormat="1" applyFont="1" applyBorder="1" applyAlignment="1">
      <alignment horizontal="left" vertical="center" shrinkToFit="1"/>
    </xf>
    <xf numFmtId="3" fontId="29" fillId="0" borderId="8" xfId="1" applyNumberFormat="1" applyFont="1" applyBorder="1" applyAlignment="1">
      <alignment horizontal="right" vertical="center" shrinkToFit="1"/>
    </xf>
    <xf numFmtId="177" fontId="29" fillId="0" borderId="19" xfId="1" applyNumberFormat="1" applyFont="1" applyBorder="1" applyAlignment="1">
      <alignment horizontal="right" vertical="center" shrinkToFit="1"/>
    </xf>
    <xf numFmtId="0" fontId="29" fillId="0" borderId="16" xfId="1" applyNumberFormat="1" applyFont="1" applyBorder="1" applyAlignment="1">
      <alignment horizontal="left" vertical="center" shrinkToFit="1"/>
    </xf>
    <xf numFmtId="3" fontId="29" fillId="0" borderId="18" xfId="1" applyNumberFormat="1" applyFont="1" applyBorder="1" applyAlignment="1">
      <alignment horizontal="right" vertical="center" shrinkToFit="1"/>
    </xf>
    <xf numFmtId="0" fontId="29" fillId="0" borderId="9" xfId="1" applyNumberFormat="1" applyFont="1" applyBorder="1" applyAlignment="1">
      <alignment horizontal="left" vertical="center" shrinkToFit="1"/>
    </xf>
    <xf numFmtId="0" fontId="29" fillId="0" borderId="10" xfId="1" applyNumberFormat="1" applyFont="1" applyBorder="1" applyAlignment="1">
      <alignment horizontal="left" vertical="center" shrinkToFit="1"/>
    </xf>
    <xf numFmtId="0" fontId="29" fillId="0" borderId="0" xfId="1" applyNumberFormat="1" applyFont="1" applyAlignment="1">
      <alignment horizontal="left" vertical="center" shrinkToFit="1"/>
    </xf>
    <xf numFmtId="3" fontId="29" fillId="0" borderId="19" xfId="1" applyNumberFormat="1" applyFont="1" applyBorder="1" applyAlignment="1">
      <alignment horizontal="right" vertical="center" shrinkToFit="1"/>
    </xf>
    <xf numFmtId="0" fontId="29" fillId="0" borderId="8" xfId="1" applyNumberFormat="1" applyFont="1" applyBorder="1" applyAlignment="1">
      <alignment horizontal="justify" vertical="center" wrapText="1"/>
    </xf>
    <xf numFmtId="3" fontId="31" fillId="0" borderId="12" xfId="1" applyNumberFormat="1" applyFont="1" applyBorder="1" applyAlignment="1">
      <alignment horizontal="right" vertical="center" shrinkToFit="1"/>
    </xf>
    <xf numFmtId="0" fontId="31" fillId="0" borderId="11" xfId="1" applyNumberFormat="1" applyFont="1" applyBorder="1" applyAlignment="1">
      <alignment horizontal="left" vertical="center" shrinkToFit="1"/>
    </xf>
    <xf numFmtId="0" fontId="31" fillId="0" borderId="1" xfId="1" applyNumberFormat="1" applyFont="1" applyBorder="1" applyAlignment="1">
      <alignment horizontal="left" vertical="center" shrinkToFit="1"/>
    </xf>
    <xf numFmtId="0" fontId="29" fillId="0" borderId="15" xfId="1" applyNumberFormat="1" applyFont="1" applyBorder="1" applyAlignment="1">
      <alignment horizontal="left" vertical="center" shrinkToFit="1"/>
    </xf>
    <xf numFmtId="0" fontId="32" fillId="0" borderId="10" xfId="1" applyNumberFormat="1" applyFont="1" applyBorder="1" applyAlignment="1">
      <alignment horizontal="justify" vertical="center" wrapText="1"/>
    </xf>
    <xf numFmtId="0" fontId="29" fillId="0" borderId="10" xfId="1" applyNumberFormat="1" applyFont="1" applyBorder="1" applyAlignment="1">
      <alignment horizontal="center" vertical="center" shrinkToFit="1"/>
    </xf>
    <xf numFmtId="3" fontId="29" fillId="0" borderId="20" xfId="1" applyNumberFormat="1" applyFont="1" applyBorder="1" applyAlignment="1">
      <alignment horizontal="right" vertical="center" shrinkToFit="1"/>
    </xf>
    <xf numFmtId="0" fontId="29" fillId="0" borderId="10" xfId="1" applyNumberFormat="1" applyFont="1" applyFill="1" applyBorder="1" applyAlignment="1" applyProtection="1">
      <alignment horizontal="left" vertical="center"/>
    </xf>
    <xf numFmtId="177" fontId="31" fillId="0" borderId="19" xfId="1" applyNumberFormat="1" applyFont="1" applyBorder="1" applyAlignment="1">
      <alignment horizontal="right" vertical="center" shrinkToFit="1"/>
    </xf>
    <xf numFmtId="0" fontId="31" fillId="0" borderId="16" xfId="1" applyNumberFormat="1" applyFont="1" applyBorder="1" applyAlignment="1">
      <alignment horizontal="left" vertical="center" shrinkToFit="1"/>
    </xf>
    <xf numFmtId="3" fontId="31" fillId="0" borderId="18" xfId="1" applyNumberFormat="1" applyFont="1" applyBorder="1" applyAlignment="1">
      <alignment horizontal="right" vertical="center" shrinkToFit="1"/>
    </xf>
    <xf numFmtId="3" fontId="29" fillId="0" borderId="19" xfId="1" applyNumberFormat="1" applyFont="1" applyFill="1" applyBorder="1" applyAlignment="1">
      <alignment horizontal="right" vertical="center" shrinkToFit="1"/>
    </xf>
    <xf numFmtId="3" fontId="29" fillId="0" borderId="9" xfId="1" applyNumberFormat="1" applyFont="1" applyBorder="1" applyAlignment="1">
      <alignment horizontal="right" vertical="center" shrinkToFit="1"/>
    </xf>
    <xf numFmtId="3" fontId="29" fillId="0" borderId="18" xfId="1" applyNumberFormat="1" applyFont="1" applyFill="1" applyBorder="1" applyAlignment="1">
      <alignment horizontal="right" vertical="center" shrinkToFit="1"/>
    </xf>
    <xf numFmtId="0" fontId="29" fillId="0" borderId="10" xfId="1" applyNumberFormat="1" applyFont="1" applyFill="1" applyBorder="1" applyAlignment="1">
      <alignment horizontal="left" vertical="center" shrinkToFit="1"/>
    </xf>
    <xf numFmtId="0" fontId="29" fillId="0" borderId="14" xfId="1" applyNumberFormat="1" applyFont="1" applyBorder="1" applyAlignment="1">
      <alignment horizontal="left" vertical="center" shrinkToFit="1"/>
    </xf>
    <xf numFmtId="0" fontId="31" fillId="0" borderId="9" xfId="1" applyNumberFormat="1" applyFont="1" applyBorder="1" applyAlignment="1">
      <alignment horizontal="left" vertical="center" shrinkToFit="1"/>
    </xf>
    <xf numFmtId="3" fontId="29" fillId="0" borderId="0" xfId="1" applyNumberFormat="1" applyFont="1" applyFill="1" applyBorder="1" applyAlignment="1">
      <alignment horizontal="right" vertical="center" shrinkToFit="1"/>
    </xf>
    <xf numFmtId="0" fontId="31" fillId="0" borderId="11" xfId="1" applyNumberFormat="1" applyFont="1" applyBorder="1" applyAlignment="1">
      <alignment horizontal="center" vertical="center" shrinkToFit="1"/>
    </xf>
    <xf numFmtId="0" fontId="31" fillId="0" borderId="12" xfId="1" applyNumberFormat="1" applyFont="1" applyBorder="1" applyAlignment="1">
      <alignment horizontal="center" vertical="center" shrinkToFit="1"/>
    </xf>
    <xf numFmtId="176" fontId="26" fillId="0" borderId="14" xfId="1" applyNumberFormat="1" applyFont="1" applyBorder="1" applyAlignment="1">
      <alignment horizontal="left" vertical="center"/>
    </xf>
    <xf numFmtId="41" fontId="26" fillId="0" borderId="19" xfId="2" applyNumberFormat="1" applyFont="1" applyBorder="1" applyAlignment="1">
      <alignment horizontal="right" vertical="center"/>
    </xf>
    <xf numFmtId="176" fontId="26" fillId="0" borderId="15" xfId="1" applyNumberFormat="1" applyFont="1" applyBorder="1" applyAlignment="1">
      <alignment horizontal="left" vertical="center"/>
    </xf>
    <xf numFmtId="41" fontId="26" fillId="0" borderId="20" xfId="2" applyNumberFormat="1" applyFont="1" applyBorder="1" applyAlignment="1">
      <alignment horizontal="right" vertical="center"/>
    </xf>
    <xf numFmtId="176" fontId="26" fillId="0" borderId="21" xfId="1" applyNumberFormat="1" applyFont="1" applyBorder="1" applyAlignment="1">
      <alignment horizontal="left" vertical="center"/>
    </xf>
    <xf numFmtId="41" fontId="26" fillId="0" borderId="22" xfId="2" applyNumberFormat="1" applyFont="1" applyBorder="1" applyAlignment="1">
      <alignment horizontal="right" vertical="center"/>
    </xf>
    <xf numFmtId="176" fontId="24" fillId="0" borderId="16" xfId="1" applyNumberFormat="1" applyFont="1" applyBorder="1" applyAlignment="1">
      <alignment horizontal="left" vertical="center"/>
    </xf>
    <xf numFmtId="41" fontId="24" fillId="0" borderId="18" xfId="2" applyNumberFormat="1" applyFont="1" applyBorder="1" applyAlignment="1">
      <alignment horizontal="right" vertical="center"/>
    </xf>
    <xf numFmtId="0" fontId="7" fillId="0" borderId="0" xfId="1" quotePrefix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1" fontId="26" fillId="0" borderId="8" xfId="2" applyNumberFormat="1" applyFont="1" applyBorder="1" applyAlignment="1">
      <alignment horizontal="center" vertical="center"/>
    </xf>
    <xf numFmtId="41" fontId="26" fillId="0" borderId="10" xfId="2" applyNumberFormat="1" applyFont="1" applyBorder="1" applyAlignment="1">
      <alignment horizontal="center" vertical="center"/>
    </xf>
    <xf numFmtId="41" fontId="26" fillId="0" borderId="9" xfId="2" applyNumberFormat="1" applyFont="1" applyBorder="1" applyAlignment="1">
      <alignment horizontal="center" vertical="center"/>
    </xf>
    <xf numFmtId="41" fontId="26" fillId="0" borderId="14" xfId="2" applyNumberFormat="1" applyFont="1" applyBorder="1" applyAlignment="1">
      <alignment horizontal="center" vertical="center"/>
    </xf>
    <xf numFmtId="41" fontId="26" fillId="0" borderId="15" xfId="2" applyNumberFormat="1" applyFont="1" applyBorder="1" applyAlignment="1">
      <alignment horizontal="center" vertical="center"/>
    </xf>
    <xf numFmtId="41" fontId="26" fillId="0" borderId="16" xfId="2" applyNumberFormat="1" applyFont="1" applyBorder="1" applyAlignment="1">
      <alignment horizontal="center" vertical="center"/>
    </xf>
    <xf numFmtId="0" fontId="24" fillId="0" borderId="1" xfId="1" applyNumberFormat="1" applyFont="1" applyBorder="1" applyAlignment="1">
      <alignment horizontal="center" vertical="center"/>
    </xf>
    <xf numFmtId="0" fontId="27" fillId="0" borderId="8" xfId="1" applyNumberFormat="1" applyFont="1" applyBorder="1" applyAlignment="1">
      <alignment horizontal="center" vertical="center"/>
    </xf>
    <xf numFmtId="0" fontId="27" fillId="0" borderId="9" xfId="1" applyNumberFormat="1" applyFont="1" applyBorder="1" applyAlignment="1">
      <alignment horizontal="center" vertical="center"/>
    </xf>
    <xf numFmtId="0" fontId="27" fillId="0" borderId="11" xfId="1" applyNumberFormat="1" applyFont="1" applyBorder="1" applyAlignment="1">
      <alignment horizontal="left" vertical="center"/>
    </xf>
    <xf numFmtId="0" fontId="27" fillId="0" borderId="12" xfId="1" applyNumberFormat="1" applyFont="1" applyBorder="1" applyAlignment="1">
      <alignment horizontal="left" vertical="center"/>
    </xf>
    <xf numFmtId="0" fontId="27" fillId="0" borderId="10" xfId="1" applyNumberFormat="1" applyFont="1" applyBorder="1" applyAlignment="1">
      <alignment horizontal="center" vertical="center"/>
    </xf>
    <xf numFmtId="0" fontId="27" fillId="0" borderId="14" xfId="1" applyNumberFormat="1" applyFont="1" applyBorder="1" applyAlignment="1">
      <alignment horizontal="center" vertical="center"/>
    </xf>
    <xf numFmtId="0" fontId="27" fillId="0" borderId="19" xfId="1" applyNumberFormat="1" applyFont="1" applyBorder="1" applyAlignment="1">
      <alignment horizontal="center" vertical="center"/>
    </xf>
    <xf numFmtId="0" fontId="27" fillId="0" borderId="15" xfId="1" applyNumberFormat="1" applyFont="1" applyBorder="1" applyAlignment="1">
      <alignment horizontal="center" vertical="center"/>
    </xf>
    <xf numFmtId="0" fontId="27" fillId="0" borderId="20" xfId="1" applyNumberFormat="1" applyFont="1" applyBorder="1" applyAlignment="1">
      <alignment horizontal="center" vertical="center"/>
    </xf>
    <xf numFmtId="0" fontId="27" fillId="0" borderId="16" xfId="1" applyNumberFormat="1" applyFont="1" applyBorder="1" applyAlignment="1">
      <alignment horizontal="center" vertical="center"/>
    </xf>
    <xf numFmtId="0" fontId="27" fillId="0" borderId="18" xfId="1" applyNumberFormat="1" applyFont="1" applyBorder="1" applyAlignment="1">
      <alignment horizontal="center" vertical="center"/>
    </xf>
    <xf numFmtId="0" fontId="25" fillId="0" borderId="11" xfId="1" applyNumberFormat="1" applyFont="1" applyBorder="1" applyAlignment="1">
      <alignment horizontal="left" vertical="center"/>
    </xf>
    <xf numFmtId="0" fontId="25" fillId="0" borderId="13" xfId="1" applyNumberFormat="1" applyFont="1" applyBorder="1" applyAlignment="1">
      <alignment horizontal="left" vertical="center"/>
    </xf>
    <xf numFmtId="0" fontId="25" fillId="0" borderId="12" xfId="1" applyNumberFormat="1" applyFont="1" applyBorder="1" applyAlignment="1">
      <alignment horizontal="left" vertical="center"/>
    </xf>
    <xf numFmtId="0" fontId="25" fillId="0" borderId="16" xfId="1" applyNumberFormat="1" applyFont="1" applyBorder="1" applyAlignment="1">
      <alignment horizontal="left" vertical="center"/>
    </xf>
    <xf numFmtId="0" fontId="25" fillId="0" borderId="17" xfId="1" applyNumberFormat="1" applyFont="1" applyBorder="1" applyAlignment="1">
      <alignment horizontal="left" vertical="center"/>
    </xf>
    <xf numFmtId="0" fontId="25" fillId="0" borderId="18" xfId="1" applyNumberFormat="1" applyFont="1" applyBorder="1" applyAlignment="1">
      <alignment horizontal="left" vertical="center"/>
    </xf>
    <xf numFmtId="0" fontId="25" fillId="0" borderId="8" xfId="1" applyNumberFormat="1" applyFont="1" applyBorder="1" applyAlignment="1">
      <alignment horizontal="center" vertical="center"/>
    </xf>
    <xf numFmtId="0" fontId="25" fillId="0" borderId="9" xfId="1" applyNumberFormat="1" applyFont="1" applyBorder="1" applyAlignment="1">
      <alignment horizontal="center" vertical="center"/>
    </xf>
    <xf numFmtId="0" fontId="27" fillId="0" borderId="13" xfId="1" applyNumberFormat="1" applyFont="1" applyBorder="1" applyAlignment="1">
      <alignment horizontal="left" vertical="center"/>
    </xf>
    <xf numFmtId="0" fontId="25" fillId="0" borderId="11" xfId="1" applyNumberFormat="1" applyFont="1" applyBorder="1" applyAlignment="1">
      <alignment horizontal="center" vertical="center"/>
    </xf>
    <xf numFmtId="0" fontId="25" fillId="0" borderId="12" xfId="1" applyNumberFormat="1" applyFont="1" applyBorder="1" applyAlignment="1">
      <alignment horizontal="center" vertical="center"/>
    </xf>
    <xf numFmtId="0" fontId="24" fillId="0" borderId="11" xfId="1" applyNumberFormat="1" applyFont="1" applyBorder="1" applyAlignment="1">
      <alignment horizontal="left" vertical="center"/>
    </xf>
    <xf numFmtId="0" fontId="24" fillId="0" borderId="13" xfId="1" applyNumberFormat="1" applyFont="1" applyBorder="1" applyAlignment="1">
      <alignment horizontal="left" vertical="center"/>
    </xf>
    <xf numFmtId="0" fontId="24" fillId="0" borderId="12" xfId="1" applyNumberFormat="1" applyFont="1" applyBorder="1" applyAlignment="1">
      <alignment horizontal="left" vertical="center"/>
    </xf>
    <xf numFmtId="0" fontId="25" fillId="0" borderId="10" xfId="1" applyNumberFormat="1" applyFont="1" applyBorder="1" applyAlignment="1">
      <alignment horizontal="center" vertical="center"/>
    </xf>
    <xf numFmtId="41" fontId="26" fillId="0" borderId="8" xfId="2" applyNumberFormat="1" applyFont="1" applyBorder="1" applyAlignment="1">
      <alignment horizontal="right" vertical="center"/>
    </xf>
    <xf numFmtId="41" fontId="26" fillId="0" borderId="10" xfId="2" applyNumberFormat="1" applyFont="1" applyBorder="1" applyAlignment="1">
      <alignment horizontal="right" vertical="center"/>
    </xf>
    <xf numFmtId="41" fontId="26" fillId="0" borderId="9" xfId="2" applyNumberFormat="1" applyFont="1" applyBorder="1" applyAlignment="1">
      <alignment horizontal="right" vertical="center"/>
    </xf>
    <xf numFmtId="41" fontId="26" fillId="0" borderId="14" xfId="2" applyNumberFormat="1" applyFont="1" applyBorder="1" applyAlignment="1">
      <alignment horizontal="right" vertical="center"/>
    </xf>
    <xf numFmtId="41" fontId="26" fillId="0" borderId="15" xfId="2" applyNumberFormat="1" applyFont="1" applyBorder="1" applyAlignment="1">
      <alignment horizontal="right" vertical="center"/>
    </xf>
    <xf numFmtId="41" fontId="26" fillId="0" borderId="16" xfId="2" applyNumberFormat="1" applyFont="1" applyBorder="1" applyAlignment="1">
      <alignment horizontal="right" vertical="center"/>
    </xf>
    <xf numFmtId="0" fontId="7" fillId="0" borderId="0" xfId="1" applyNumberFormat="1" applyFont="1" applyAlignment="1">
      <alignment horizontal="center" vertical="center"/>
    </xf>
    <xf numFmtId="176" fontId="24" fillId="0" borderId="0" xfId="1" applyNumberFormat="1" applyFont="1" applyAlignment="1">
      <alignment horizontal="right" vertical="center"/>
    </xf>
    <xf numFmtId="0" fontId="25" fillId="0" borderId="1" xfId="1" applyNumberFormat="1" applyFont="1" applyBorder="1" applyAlignment="1">
      <alignment horizontal="center" vertical="center"/>
    </xf>
    <xf numFmtId="176" fontId="25" fillId="0" borderId="1" xfId="1" applyNumberFormat="1" applyFont="1" applyBorder="1" applyAlignment="1">
      <alignment horizontal="center" vertical="center" wrapText="1"/>
    </xf>
    <xf numFmtId="176" fontId="25" fillId="0" borderId="1" xfId="1" applyNumberFormat="1" applyFont="1" applyBorder="1" applyAlignment="1">
      <alignment horizontal="center" vertical="center"/>
    </xf>
    <xf numFmtId="0" fontId="29" fillId="0" borderId="11" xfId="1" applyNumberFormat="1" applyFont="1" applyBorder="1" applyAlignment="1">
      <alignment horizontal="left" vertical="center" shrinkToFit="1"/>
    </xf>
    <xf numFmtId="0" fontId="29" fillId="0" borderId="12" xfId="1" applyNumberFormat="1" applyFont="1" applyBorder="1" applyAlignment="1">
      <alignment horizontal="left" vertical="center" shrinkToFit="1"/>
    </xf>
    <xf numFmtId="0" fontId="31" fillId="0" borderId="11" xfId="1" applyNumberFormat="1" applyFont="1" applyBorder="1" applyAlignment="1">
      <alignment horizontal="center" vertical="center" shrinkToFit="1"/>
    </xf>
    <xf numFmtId="0" fontId="31" fillId="0" borderId="13" xfId="1" applyNumberFormat="1" applyFont="1" applyBorder="1" applyAlignment="1">
      <alignment horizontal="center" vertical="center" shrinkToFit="1"/>
    </xf>
    <xf numFmtId="0" fontId="31" fillId="0" borderId="12" xfId="1" applyNumberFormat="1" applyFont="1" applyBorder="1" applyAlignment="1">
      <alignment horizontal="center" vertical="center" shrinkToFit="1"/>
    </xf>
    <xf numFmtId="0" fontId="31" fillId="0" borderId="11" xfId="1" applyNumberFormat="1" applyFont="1" applyBorder="1" applyAlignment="1">
      <alignment horizontal="left" vertical="center" shrinkToFit="1"/>
    </xf>
    <xf numFmtId="0" fontId="31" fillId="0" borderId="13" xfId="1" applyNumberFormat="1" applyFont="1" applyBorder="1" applyAlignment="1">
      <alignment horizontal="left" vertical="center" shrinkToFit="1"/>
    </xf>
    <xf numFmtId="0" fontId="31" fillId="0" borderId="12" xfId="1" applyNumberFormat="1" applyFont="1" applyBorder="1" applyAlignment="1">
      <alignment horizontal="left" vertical="center" shrinkToFit="1"/>
    </xf>
    <xf numFmtId="0" fontId="30" fillId="0" borderId="11" xfId="1" applyNumberFormat="1" applyFont="1" applyBorder="1" applyAlignment="1">
      <alignment horizontal="left" vertical="center" shrinkToFit="1"/>
    </xf>
    <xf numFmtId="0" fontId="30" fillId="0" borderId="13" xfId="1" applyNumberFormat="1" applyFont="1" applyBorder="1" applyAlignment="1">
      <alignment horizontal="left" vertical="center" shrinkToFit="1"/>
    </xf>
    <xf numFmtId="0" fontId="30" fillId="0" borderId="12" xfId="1" applyNumberFormat="1" applyFont="1" applyBorder="1" applyAlignment="1">
      <alignment horizontal="left" vertical="center" shrinkToFit="1"/>
    </xf>
    <xf numFmtId="0" fontId="7" fillId="0" borderId="0" xfId="1" quotePrefix="1" applyNumberFormat="1" applyFont="1" applyAlignment="1">
      <alignment horizontal="center" vertical="center"/>
    </xf>
    <xf numFmtId="0" fontId="29" fillId="0" borderId="11" xfId="1" applyNumberFormat="1" applyFont="1" applyBorder="1" applyAlignment="1">
      <alignment horizontal="center" vertical="center" shrinkToFit="1"/>
    </xf>
    <xf numFmtId="0" fontId="29" fillId="0" borderId="13" xfId="1" applyNumberFormat="1" applyFont="1" applyBorder="1" applyAlignment="1">
      <alignment horizontal="center" vertical="center" shrinkToFit="1"/>
    </xf>
    <xf numFmtId="0" fontId="29" fillId="0" borderId="12" xfId="1" applyNumberFormat="1" applyFont="1" applyBorder="1" applyAlignment="1">
      <alignment horizontal="center" vertical="center" shrinkToFit="1"/>
    </xf>
    <xf numFmtId="0" fontId="29" fillId="0" borderId="8" xfId="1" applyNumberFormat="1" applyFont="1" applyBorder="1" applyAlignment="1">
      <alignment horizontal="center" vertical="center" shrinkToFit="1"/>
    </xf>
    <xf numFmtId="0" fontId="29" fillId="0" borderId="9" xfId="1" applyNumberFormat="1" applyFont="1" applyBorder="1" applyAlignment="1">
      <alignment horizontal="center" vertical="center" shrinkToFit="1"/>
    </xf>
    <xf numFmtId="0" fontId="29" fillId="0" borderId="14" xfId="1" applyNumberFormat="1" applyFont="1" applyBorder="1" applyAlignment="1">
      <alignment horizontal="center" vertical="center" shrinkToFit="1"/>
    </xf>
    <xf numFmtId="0" fontId="29" fillId="0" borderId="19" xfId="1" applyNumberFormat="1" applyFont="1" applyBorder="1" applyAlignment="1">
      <alignment horizontal="center" vertical="center" shrinkToFit="1"/>
    </xf>
    <xf numFmtId="0" fontId="29" fillId="0" borderId="16" xfId="1" applyNumberFormat="1" applyFont="1" applyBorder="1" applyAlignment="1">
      <alignment horizontal="center" vertical="center" shrinkToFit="1"/>
    </xf>
    <xf numFmtId="0" fontId="29" fillId="0" borderId="18" xfId="1" applyNumberFormat="1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</cellXfs>
  <cellStyles count="3">
    <cellStyle name="쉼표 [0] 2" xfId="2"/>
    <cellStyle name="표준" xfId="0" builtinId="0"/>
    <cellStyle name="표준 2" xfId="1"/>
  </cellStyles>
  <dxfs count="9">
    <dxf>
      <font>
        <color rgb="FFFF0000"/>
      </font>
    </dxf>
    <dxf>
      <font>
        <color rgb="FFFF0000"/>
      </font>
    </dxf>
    <dxf>
      <font>
        <color rgb="FF00CCFF"/>
      </font>
    </dxf>
    <dxf>
      <font>
        <color rgb="FF0066CC"/>
      </font>
    </dxf>
    <dxf>
      <font>
        <color rgb="FF0066CC"/>
      </font>
    </dxf>
    <dxf>
      <font>
        <color rgb="FF800000"/>
      </font>
      <fill>
        <patternFill>
          <bgColor rgb="FFFF99CC"/>
        </patternFill>
      </fill>
    </dxf>
    <dxf>
      <font>
        <color rgb="FF008000"/>
      </font>
      <fill>
        <patternFill>
          <bgColor rgb="FFCCFFCC"/>
        </patternFill>
      </fill>
    </dxf>
    <dxf>
      <font>
        <color rgb="FF008000"/>
      </font>
      <fill>
        <patternFill>
          <bgColor rgb="FFCCFFCC"/>
        </patternFill>
      </fill>
    </dxf>
    <dxf>
      <font>
        <color rgb="FF8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L11" sqref="L11"/>
    </sheetView>
  </sheetViews>
  <sheetFormatPr defaultRowHeight="16.5"/>
  <cols>
    <col min="1" max="1" width="11.125" customWidth="1"/>
  </cols>
  <sheetData>
    <row r="1" spans="1:8" ht="18.75">
      <c r="A1" s="115" t="s">
        <v>63</v>
      </c>
      <c r="B1" s="115"/>
      <c r="C1" s="115"/>
    </row>
    <row r="2" spans="1:8">
      <c r="A2" s="1"/>
    </row>
    <row r="3" spans="1:8">
      <c r="A3" s="1"/>
    </row>
    <row r="4" spans="1:8" ht="20.25">
      <c r="A4" s="2"/>
    </row>
    <row r="5" spans="1:8">
      <c r="A5" s="1"/>
    </row>
    <row r="6" spans="1:8">
      <c r="A6" s="1"/>
    </row>
    <row r="7" spans="1:8">
      <c r="A7" s="1"/>
    </row>
    <row r="8" spans="1:8" ht="27">
      <c r="A8" s="116" t="s">
        <v>54</v>
      </c>
      <c r="B8" s="116"/>
      <c r="C8" s="116"/>
      <c r="D8" s="116"/>
      <c r="E8" s="116"/>
      <c r="F8" s="116"/>
      <c r="G8" s="116"/>
      <c r="H8" s="116"/>
    </row>
    <row r="9" spans="1:8" ht="26.25">
      <c r="A9" s="3"/>
    </row>
    <row r="10" spans="1:8" ht="26.25">
      <c r="A10" s="3"/>
    </row>
    <row r="11" spans="1:8" ht="26.25">
      <c r="A11" s="3"/>
    </row>
    <row r="12" spans="1:8" ht="26.25">
      <c r="A12" s="3"/>
    </row>
    <row r="13" spans="1:8" ht="26.25">
      <c r="A13" s="3"/>
    </row>
    <row r="14" spans="1:8" ht="26.25">
      <c r="A14" s="3"/>
    </row>
    <row r="15" spans="1:8" ht="20.25" customHeight="1">
      <c r="A15" s="113" t="s">
        <v>61</v>
      </c>
      <c r="B15" s="113"/>
      <c r="C15" s="113"/>
      <c r="D15" s="113"/>
      <c r="E15" s="113"/>
      <c r="F15" s="113"/>
      <c r="G15" s="113"/>
      <c r="H15" s="113"/>
    </row>
    <row r="16" spans="1:8" ht="20.25" customHeight="1">
      <c r="A16" s="113" t="s">
        <v>0</v>
      </c>
      <c r="B16" s="113"/>
      <c r="C16" s="113"/>
      <c r="D16" s="113"/>
      <c r="E16" s="113"/>
      <c r="F16" s="113"/>
      <c r="G16" s="113"/>
      <c r="H16" s="113"/>
    </row>
    <row r="17" spans="1:8" ht="26.25">
      <c r="A17" s="3"/>
    </row>
    <row r="18" spans="1:8" ht="26.25">
      <c r="A18" s="3"/>
    </row>
    <row r="19" spans="1:8" ht="20.25">
      <c r="A19" s="113" t="s">
        <v>62</v>
      </c>
      <c r="B19" s="113"/>
      <c r="C19" s="113"/>
      <c r="D19" s="113"/>
      <c r="E19" s="113"/>
      <c r="F19" s="113"/>
      <c r="G19" s="113"/>
      <c r="H19" s="113"/>
    </row>
    <row r="20" spans="1:8" ht="20.25">
      <c r="A20" s="113" t="s">
        <v>0</v>
      </c>
      <c r="B20" s="113"/>
      <c r="C20" s="113"/>
      <c r="D20" s="113"/>
      <c r="E20" s="113"/>
      <c r="F20" s="113"/>
      <c r="G20" s="113"/>
      <c r="H20" s="113"/>
    </row>
    <row r="21" spans="1:8" ht="26.25">
      <c r="A21" s="3"/>
    </row>
    <row r="22" spans="1:8" ht="26.25">
      <c r="A22" s="3"/>
    </row>
    <row r="23" spans="1:8" ht="26.25">
      <c r="A23" s="3"/>
    </row>
    <row r="24" spans="1:8" ht="26.25">
      <c r="A24" s="3"/>
    </row>
    <row r="25" spans="1:8" ht="26.25">
      <c r="A25" s="3"/>
    </row>
    <row r="26" spans="1:8" ht="26.25">
      <c r="A26" s="3"/>
    </row>
    <row r="27" spans="1:8" ht="26.25">
      <c r="A27" s="3"/>
    </row>
    <row r="28" spans="1:8" ht="25.5">
      <c r="A28" s="114" t="s">
        <v>1</v>
      </c>
      <c r="B28" s="114"/>
      <c r="C28" s="114"/>
      <c r="D28" s="114"/>
      <c r="E28" s="114"/>
      <c r="F28" s="114"/>
      <c r="G28" s="114"/>
      <c r="H28" s="114"/>
    </row>
  </sheetData>
  <mergeCells count="7">
    <mergeCell ref="A20:H20"/>
    <mergeCell ref="A28:H28"/>
    <mergeCell ref="A1:C1"/>
    <mergeCell ref="A8:H8"/>
    <mergeCell ref="A15:H15"/>
    <mergeCell ref="A16:H16"/>
    <mergeCell ref="A19:H19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opLeftCell="A4" workbookViewId="0">
      <selection activeCell="C40" sqref="C40"/>
    </sheetView>
  </sheetViews>
  <sheetFormatPr defaultRowHeight="16.5"/>
  <cols>
    <col min="1" max="1" width="17.25" customWidth="1"/>
    <col min="2" max="2" width="16" customWidth="1"/>
    <col min="3" max="3" width="12.5" customWidth="1"/>
    <col min="4" max="5" width="16" customWidth="1"/>
  </cols>
  <sheetData>
    <row r="1" spans="1:5" ht="25.5">
      <c r="A1" s="118" t="s">
        <v>2</v>
      </c>
      <c r="B1" s="118"/>
      <c r="C1" s="118"/>
      <c r="D1" s="118"/>
      <c r="E1" s="118"/>
    </row>
    <row r="2" spans="1:5" ht="26.25">
      <c r="A2" s="4"/>
    </row>
    <row r="3" spans="1:5" ht="19.5">
      <c r="A3" s="12" t="s">
        <v>19</v>
      </c>
      <c r="E3" s="13" t="s">
        <v>20</v>
      </c>
    </row>
    <row r="4" spans="1:5" ht="30.75" customHeight="1">
      <c r="A4" s="117" t="s">
        <v>3</v>
      </c>
      <c r="B4" s="7">
        <v>2023</v>
      </c>
      <c r="C4" s="117" t="s">
        <v>4</v>
      </c>
      <c r="D4" s="7">
        <v>2022</v>
      </c>
      <c r="E4" s="7" t="s">
        <v>5</v>
      </c>
    </row>
    <row r="5" spans="1:5" ht="30.75" customHeight="1">
      <c r="A5" s="117"/>
      <c r="B5" s="7" t="s">
        <v>55</v>
      </c>
      <c r="C5" s="117"/>
      <c r="D5" s="7" t="s">
        <v>55</v>
      </c>
      <c r="E5" s="7" t="s">
        <v>6</v>
      </c>
    </row>
    <row r="6" spans="1:5" ht="30.75" customHeight="1">
      <c r="A6" s="8" t="s">
        <v>7</v>
      </c>
      <c r="B6" s="9">
        <v>5203</v>
      </c>
      <c r="C6" s="10">
        <f>ROUND(B6/B10*100,1)</f>
        <v>84.2</v>
      </c>
      <c r="D6" s="25">
        <v>4310</v>
      </c>
      <c r="E6" s="25">
        <f t="shared" ref="E6:E9" si="0">B6-D6</f>
        <v>893</v>
      </c>
    </row>
    <row r="7" spans="1:5" ht="30.75" customHeight="1">
      <c r="A7" s="8" t="s">
        <v>8</v>
      </c>
      <c r="B7" s="10">
        <v>15</v>
      </c>
      <c r="C7" s="10">
        <f>ROUND(B7/B10*100,1)</f>
        <v>0.2</v>
      </c>
      <c r="D7" s="24">
        <v>96</v>
      </c>
      <c r="E7" s="25">
        <f t="shared" si="0"/>
        <v>-81</v>
      </c>
    </row>
    <row r="8" spans="1:5" ht="30.75" customHeight="1">
      <c r="A8" s="8" t="s">
        <v>9</v>
      </c>
      <c r="B8" s="10"/>
      <c r="C8" s="10"/>
      <c r="D8" s="24"/>
      <c r="E8" s="25">
        <f t="shared" si="0"/>
        <v>0</v>
      </c>
    </row>
    <row r="9" spans="1:5" ht="30.75" customHeight="1">
      <c r="A9" s="8" t="s">
        <v>10</v>
      </c>
      <c r="B9" s="10">
        <v>958</v>
      </c>
      <c r="C9" s="10">
        <f>ROUND(B9/B10*100,1)</f>
        <v>15.5</v>
      </c>
      <c r="D9" s="24">
        <v>886</v>
      </c>
      <c r="E9" s="25">
        <f t="shared" si="0"/>
        <v>72</v>
      </c>
    </row>
    <row r="10" spans="1:5" ht="30.75" customHeight="1">
      <c r="A10" s="11" t="s">
        <v>11</v>
      </c>
      <c r="B10" s="9">
        <f>SUM(B6:B9)</f>
        <v>6176</v>
      </c>
      <c r="C10" s="10">
        <v>100</v>
      </c>
      <c r="D10" s="9">
        <f>SUM(D6:D9)</f>
        <v>5292</v>
      </c>
      <c r="E10" s="25">
        <f>B10-D10</f>
        <v>884</v>
      </c>
    </row>
    <row r="11" spans="1:5" ht="20.25">
      <c r="A11" s="5"/>
    </row>
    <row r="12" spans="1:5" ht="26.25">
      <c r="A12" s="6"/>
    </row>
    <row r="13" spans="1:5" ht="26.25">
      <c r="A13" s="6"/>
    </row>
    <row r="14" spans="1:5" ht="19.5">
      <c r="A14" s="12" t="s">
        <v>21</v>
      </c>
      <c r="E14" s="13" t="s">
        <v>20</v>
      </c>
    </row>
    <row r="15" spans="1:5" ht="30" customHeight="1">
      <c r="A15" s="117" t="s">
        <v>3</v>
      </c>
      <c r="B15" s="7">
        <v>2023</v>
      </c>
      <c r="C15" s="117" t="s">
        <v>4</v>
      </c>
      <c r="D15" s="7">
        <v>2022</v>
      </c>
      <c r="E15" s="7" t="s">
        <v>5</v>
      </c>
    </row>
    <row r="16" spans="1:5" ht="30" customHeight="1">
      <c r="A16" s="117"/>
      <c r="B16" s="7" t="s">
        <v>55</v>
      </c>
      <c r="C16" s="117"/>
      <c r="D16" s="7" t="s">
        <v>55</v>
      </c>
      <c r="E16" s="7" t="s">
        <v>6</v>
      </c>
    </row>
    <row r="17" spans="1:5" ht="30" customHeight="1">
      <c r="A17" s="8" t="s">
        <v>12</v>
      </c>
      <c r="B17" s="10">
        <v>0</v>
      </c>
      <c r="C17" s="10">
        <f>ROUND(B17/$B$23*100,1)</f>
        <v>0</v>
      </c>
      <c r="D17" s="24">
        <v>0</v>
      </c>
      <c r="E17" s="25">
        <f t="shared" ref="E17:E23" si="1">B17-D17</f>
        <v>0</v>
      </c>
    </row>
    <row r="18" spans="1:5" ht="30" customHeight="1">
      <c r="A18" s="8" t="s">
        <v>13</v>
      </c>
      <c r="B18" s="9">
        <v>1470</v>
      </c>
      <c r="C18" s="10">
        <f t="shared" ref="C18:C23" si="2">ROUND(B18/$B$23*100,1)</f>
        <v>23.8</v>
      </c>
      <c r="D18" s="25">
        <v>1438</v>
      </c>
      <c r="E18" s="25">
        <f t="shared" si="1"/>
        <v>32</v>
      </c>
    </row>
    <row r="19" spans="1:5" ht="30" customHeight="1">
      <c r="A19" s="8" t="s">
        <v>14</v>
      </c>
      <c r="B19" s="25">
        <v>1240</v>
      </c>
      <c r="C19" s="10">
        <f t="shared" si="2"/>
        <v>20.100000000000001</v>
      </c>
      <c r="D19" s="25">
        <v>1238</v>
      </c>
      <c r="E19" s="25">
        <f t="shared" si="1"/>
        <v>2</v>
      </c>
    </row>
    <row r="20" spans="1:5" ht="30" customHeight="1">
      <c r="A20" s="11" t="s">
        <v>15</v>
      </c>
      <c r="B20" s="9">
        <v>3417</v>
      </c>
      <c r="C20" s="10">
        <f t="shared" si="2"/>
        <v>55.3</v>
      </c>
      <c r="D20" s="25">
        <v>2567</v>
      </c>
      <c r="E20" s="25">
        <f t="shared" si="1"/>
        <v>850</v>
      </c>
    </row>
    <row r="21" spans="1:5" ht="30" customHeight="1">
      <c r="A21" s="11" t="s">
        <v>16</v>
      </c>
      <c r="B21" s="10">
        <v>0</v>
      </c>
      <c r="C21" s="10">
        <f t="shared" si="2"/>
        <v>0</v>
      </c>
      <c r="D21" s="24">
        <v>0</v>
      </c>
      <c r="E21" s="25">
        <f t="shared" si="1"/>
        <v>0</v>
      </c>
    </row>
    <row r="22" spans="1:5" ht="30" customHeight="1">
      <c r="A22" s="11" t="s">
        <v>17</v>
      </c>
      <c r="B22" s="10">
        <v>49</v>
      </c>
      <c r="C22" s="10">
        <f t="shared" si="2"/>
        <v>0.8</v>
      </c>
      <c r="D22" s="24">
        <v>49</v>
      </c>
      <c r="E22" s="25">
        <f t="shared" si="1"/>
        <v>0</v>
      </c>
    </row>
    <row r="23" spans="1:5" ht="30" customHeight="1">
      <c r="A23" s="8" t="s">
        <v>18</v>
      </c>
      <c r="B23" s="9">
        <f>SUM(B17:B22)</f>
        <v>6176</v>
      </c>
      <c r="C23" s="10">
        <f t="shared" si="2"/>
        <v>100</v>
      </c>
      <c r="D23" s="9">
        <f>SUM(D17:D22)</f>
        <v>5292</v>
      </c>
      <c r="E23" s="9">
        <f t="shared" si="1"/>
        <v>884</v>
      </c>
    </row>
  </sheetData>
  <mergeCells count="5">
    <mergeCell ref="A4:A5"/>
    <mergeCell ref="C4:C5"/>
    <mergeCell ref="A15:A16"/>
    <mergeCell ref="C15:C16"/>
    <mergeCell ref="A1:E1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opLeftCell="A14" zoomScaleNormal="100" zoomScaleSheetLayoutView="75" workbookViewId="0">
      <selection activeCell="C33" sqref="C33"/>
    </sheetView>
  </sheetViews>
  <sheetFormatPr defaultColWidth="9" defaultRowHeight="16.5"/>
  <cols>
    <col min="1" max="1" width="9.5" style="26" customWidth="1"/>
    <col min="2" max="2" width="9.375" style="26" customWidth="1"/>
    <col min="3" max="3" width="10.625" style="26" customWidth="1"/>
    <col min="4" max="4" width="16.25" style="26" customWidth="1"/>
    <col min="5" max="5" width="14.625" style="26" bestFit="1" customWidth="1"/>
    <col min="6" max="6" width="15" style="26" customWidth="1"/>
    <col min="7" max="7" width="14.625" style="26" bestFit="1" customWidth="1"/>
    <col min="8" max="8" width="12.375" style="26" bestFit="1" customWidth="1"/>
    <col min="9" max="9" width="10.375" style="26" bestFit="1" customWidth="1"/>
    <col min="10" max="16384" width="9" style="26"/>
  </cols>
  <sheetData>
    <row r="1" spans="1:9" ht="36.75" customHeight="1">
      <c r="E1" s="27"/>
      <c r="F1" s="27"/>
      <c r="G1" s="27"/>
      <c r="H1" s="27"/>
      <c r="I1" s="27"/>
    </row>
    <row r="2" spans="1:9" ht="36" customHeight="1">
      <c r="A2" s="158" t="s">
        <v>115</v>
      </c>
      <c r="B2" s="158"/>
      <c r="C2" s="158"/>
      <c r="D2" s="158"/>
      <c r="E2" s="158"/>
      <c r="F2" s="158"/>
      <c r="G2" s="158"/>
      <c r="H2" s="158"/>
      <c r="I2" s="158"/>
    </row>
    <row r="3" spans="1:9" ht="30.75" customHeight="1">
      <c r="A3" s="28" t="s">
        <v>64</v>
      </c>
      <c r="E3" s="27"/>
      <c r="F3" s="27"/>
      <c r="G3" s="159" t="s">
        <v>65</v>
      </c>
      <c r="H3" s="159"/>
      <c r="I3" s="159"/>
    </row>
    <row r="4" spans="1:9" ht="25.5" customHeight="1">
      <c r="A4" s="160" t="s">
        <v>66</v>
      </c>
      <c r="B4" s="160"/>
      <c r="C4" s="160"/>
      <c r="D4" s="160"/>
      <c r="E4" s="161" t="s">
        <v>120</v>
      </c>
      <c r="F4" s="161" t="s">
        <v>121</v>
      </c>
      <c r="G4" s="161" t="s">
        <v>67</v>
      </c>
      <c r="H4" s="161" t="s">
        <v>68</v>
      </c>
      <c r="I4" s="162"/>
    </row>
    <row r="5" spans="1:9" ht="25.5" customHeight="1">
      <c r="A5" s="29" t="s">
        <v>22</v>
      </c>
      <c r="B5" s="29" t="s">
        <v>23</v>
      </c>
      <c r="C5" s="29" t="s">
        <v>24</v>
      </c>
      <c r="D5" s="29" t="s">
        <v>69</v>
      </c>
      <c r="E5" s="161"/>
      <c r="F5" s="161"/>
      <c r="G5" s="161"/>
      <c r="H5" s="162"/>
      <c r="I5" s="162"/>
    </row>
    <row r="6" spans="1:9" ht="24" customHeight="1">
      <c r="A6" s="30" t="s">
        <v>70</v>
      </c>
      <c r="B6" s="31"/>
      <c r="C6" s="31"/>
      <c r="D6" s="32"/>
      <c r="E6" s="33">
        <f>E9</f>
        <v>5203</v>
      </c>
      <c r="F6" s="33">
        <f>F9</f>
        <v>4310</v>
      </c>
      <c r="G6" s="33">
        <f>E6-F6</f>
        <v>893</v>
      </c>
      <c r="H6" s="34"/>
      <c r="I6" s="35"/>
    </row>
    <row r="7" spans="1:9" ht="24" customHeight="1">
      <c r="A7" s="36"/>
      <c r="B7" s="37" t="s">
        <v>56</v>
      </c>
      <c r="C7" s="38"/>
      <c r="D7" s="39"/>
      <c r="E7" s="33">
        <f>E9</f>
        <v>5203</v>
      </c>
      <c r="F7" s="33">
        <f>F9</f>
        <v>4310</v>
      </c>
      <c r="G7" s="33">
        <f>E7-F7</f>
        <v>893</v>
      </c>
      <c r="H7" s="40"/>
      <c r="I7" s="41"/>
    </row>
    <row r="8" spans="1:9" ht="24" customHeight="1">
      <c r="A8" s="42"/>
      <c r="B8" s="143"/>
      <c r="C8" s="137" t="s">
        <v>43</v>
      </c>
      <c r="D8" s="139"/>
      <c r="E8" s="33">
        <f>E9</f>
        <v>5203</v>
      </c>
      <c r="F8" s="33">
        <f>F9</f>
        <v>4310</v>
      </c>
      <c r="G8" s="33">
        <f>E8-F8</f>
        <v>893</v>
      </c>
      <c r="H8" s="40"/>
      <c r="I8" s="41"/>
    </row>
    <row r="9" spans="1:9" ht="24" customHeight="1">
      <c r="A9" s="42"/>
      <c r="B9" s="151"/>
      <c r="C9" s="43"/>
      <c r="D9" s="143" t="s">
        <v>43</v>
      </c>
      <c r="E9" s="152">
        <v>5203</v>
      </c>
      <c r="F9" s="152">
        <v>4310</v>
      </c>
      <c r="G9" s="155">
        <f>E9-F9</f>
        <v>893</v>
      </c>
      <c r="H9" s="103" t="s">
        <v>71</v>
      </c>
      <c r="I9" s="104">
        <v>5202360</v>
      </c>
    </row>
    <row r="10" spans="1:9" ht="24" customHeight="1">
      <c r="A10" s="42"/>
      <c r="B10" s="151"/>
      <c r="C10" s="44"/>
      <c r="D10" s="151"/>
      <c r="E10" s="153"/>
      <c r="F10" s="153"/>
      <c r="G10" s="156"/>
      <c r="H10" s="105"/>
      <c r="I10" s="106"/>
    </row>
    <row r="11" spans="1:9" ht="24" customHeight="1">
      <c r="A11" s="42"/>
      <c r="B11" s="144"/>
      <c r="C11" s="45"/>
      <c r="D11" s="144"/>
      <c r="E11" s="154"/>
      <c r="F11" s="154"/>
      <c r="G11" s="157"/>
      <c r="H11" s="107" t="s">
        <v>72</v>
      </c>
      <c r="I11" s="108">
        <f>SUM(I9:I10)</f>
        <v>5202360</v>
      </c>
    </row>
    <row r="12" spans="1:9" ht="24" customHeight="1">
      <c r="A12" s="42"/>
      <c r="B12" s="137" t="s">
        <v>73</v>
      </c>
      <c r="C12" s="138"/>
      <c r="D12" s="139"/>
      <c r="E12" s="33"/>
      <c r="F12" s="33"/>
      <c r="G12" s="33">
        <f>E12-F12</f>
        <v>0</v>
      </c>
      <c r="H12" s="40"/>
      <c r="I12" s="41"/>
    </row>
    <row r="13" spans="1:9" ht="24" customHeight="1">
      <c r="A13" s="42"/>
      <c r="B13" s="143"/>
      <c r="C13" s="146" t="s">
        <v>74</v>
      </c>
      <c r="D13" s="147"/>
      <c r="E13" s="33"/>
      <c r="F13" s="33"/>
      <c r="G13" s="33"/>
      <c r="H13" s="40"/>
      <c r="I13" s="41"/>
    </row>
    <row r="14" spans="1:9" ht="24" customHeight="1">
      <c r="A14" s="42"/>
      <c r="B14" s="144"/>
      <c r="C14" s="42"/>
      <c r="D14" s="46" t="s">
        <v>75</v>
      </c>
      <c r="E14" s="33"/>
      <c r="F14" s="33"/>
      <c r="G14" s="33">
        <f t="shared" ref="G14:G32" si="0">E14-F14</f>
        <v>0</v>
      </c>
      <c r="H14" s="40"/>
      <c r="I14" s="41"/>
    </row>
    <row r="15" spans="1:9" ht="24" customHeight="1">
      <c r="A15" s="148" t="s">
        <v>76</v>
      </c>
      <c r="B15" s="149"/>
      <c r="C15" s="149"/>
      <c r="D15" s="150"/>
      <c r="E15" s="47">
        <f t="shared" ref="E15:F17" si="1">E16</f>
        <v>15</v>
      </c>
      <c r="F15" s="47">
        <f t="shared" si="1"/>
        <v>96</v>
      </c>
      <c r="G15" s="47">
        <f t="shared" si="0"/>
        <v>-81</v>
      </c>
      <c r="H15" s="34"/>
      <c r="I15" s="41"/>
    </row>
    <row r="16" spans="1:9" ht="24" customHeight="1">
      <c r="A16" s="48"/>
      <c r="B16" s="137" t="s">
        <v>77</v>
      </c>
      <c r="C16" s="138"/>
      <c r="D16" s="139"/>
      <c r="E16" s="33">
        <f t="shared" si="1"/>
        <v>15</v>
      </c>
      <c r="F16" s="33">
        <f t="shared" si="1"/>
        <v>96</v>
      </c>
      <c r="G16" s="33">
        <f t="shared" si="0"/>
        <v>-81</v>
      </c>
      <c r="H16" s="40"/>
      <c r="I16" s="41"/>
    </row>
    <row r="17" spans="1:9" ht="24" customHeight="1">
      <c r="A17" s="49"/>
      <c r="B17" s="143"/>
      <c r="C17" s="137" t="s">
        <v>57</v>
      </c>
      <c r="D17" s="139"/>
      <c r="E17" s="33">
        <f t="shared" si="1"/>
        <v>15</v>
      </c>
      <c r="F17" s="33">
        <f t="shared" si="1"/>
        <v>96</v>
      </c>
      <c r="G17" s="33">
        <f t="shared" si="0"/>
        <v>-81</v>
      </c>
      <c r="H17" s="40"/>
      <c r="I17" s="41"/>
    </row>
    <row r="18" spans="1:9" ht="24" customHeight="1">
      <c r="A18" s="50"/>
      <c r="B18" s="144"/>
      <c r="C18" s="51"/>
      <c r="D18" s="51" t="s">
        <v>78</v>
      </c>
      <c r="E18" s="33">
        <v>15</v>
      </c>
      <c r="F18" s="33">
        <v>96</v>
      </c>
      <c r="G18" s="33">
        <f t="shared" si="0"/>
        <v>-81</v>
      </c>
      <c r="H18" s="40" t="s">
        <v>79</v>
      </c>
      <c r="I18" s="41">
        <v>15000</v>
      </c>
    </row>
    <row r="19" spans="1:9" ht="24" customHeight="1">
      <c r="A19" s="137" t="s">
        <v>80</v>
      </c>
      <c r="B19" s="138"/>
      <c r="C19" s="138"/>
      <c r="D19" s="139"/>
      <c r="E19" s="33">
        <f>E20</f>
        <v>0</v>
      </c>
      <c r="F19" s="33">
        <f>F20</f>
        <v>0</v>
      </c>
      <c r="G19" s="33">
        <f t="shared" si="0"/>
        <v>0</v>
      </c>
      <c r="H19" s="40"/>
      <c r="I19" s="41"/>
    </row>
    <row r="20" spans="1:9" ht="24" customHeight="1">
      <c r="A20" s="36"/>
      <c r="B20" s="140" t="s">
        <v>81</v>
      </c>
      <c r="C20" s="141"/>
      <c r="D20" s="142"/>
      <c r="E20" s="33">
        <v>0</v>
      </c>
      <c r="F20" s="33">
        <v>0</v>
      </c>
      <c r="G20" s="33">
        <f t="shared" si="0"/>
        <v>0</v>
      </c>
      <c r="H20" s="40"/>
      <c r="I20" s="41"/>
    </row>
    <row r="21" spans="1:9" ht="24" customHeight="1">
      <c r="A21" s="42"/>
      <c r="B21" s="143"/>
      <c r="C21" s="137" t="s">
        <v>82</v>
      </c>
      <c r="D21" s="139"/>
      <c r="E21" s="33">
        <v>0</v>
      </c>
      <c r="F21" s="33">
        <v>0</v>
      </c>
      <c r="G21" s="33">
        <f t="shared" si="0"/>
        <v>0</v>
      </c>
      <c r="H21" s="40"/>
      <c r="I21" s="41"/>
    </row>
    <row r="22" spans="1:9" ht="24" customHeight="1">
      <c r="A22" s="52"/>
      <c r="B22" s="144"/>
      <c r="C22" s="53"/>
      <c r="D22" s="53" t="s">
        <v>83</v>
      </c>
      <c r="E22" s="33">
        <v>0</v>
      </c>
      <c r="F22" s="33">
        <v>0</v>
      </c>
      <c r="G22" s="33">
        <f t="shared" si="0"/>
        <v>0</v>
      </c>
      <c r="H22" s="40"/>
      <c r="I22" s="41"/>
    </row>
    <row r="23" spans="1:9" ht="24" customHeight="1">
      <c r="A23" s="137" t="s">
        <v>84</v>
      </c>
      <c r="B23" s="138"/>
      <c r="C23" s="138"/>
      <c r="D23" s="139"/>
      <c r="E23" s="54">
        <f>E24+E27</f>
        <v>958</v>
      </c>
      <c r="F23" s="54">
        <f>F24+F27</f>
        <v>886</v>
      </c>
      <c r="G23" s="54">
        <f t="shared" si="0"/>
        <v>72</v>
      </c>
      <c r="H23" s="55"/>
      <c r="I23" s="56"/>
    </row>
    <row r="24" spans="1:9" ht="24" customHeight="1">
      <c r="A24" s="57"/>
      <c r="B24" s="128" t="s">
        <v>28</v>
      </c>
      <c r="C24" s="145"/>
      <c r="D24" s="129"/>
      <c r="E24" s="33">
        <f>E25</f>
        <v>1</v>
      </c>
      <c r="F24" s="33">
        <f>F25</f>
        <v>0</v>
      </c>
      <c r="G24" s="33">
        <f t="shared" si="0"/>
        <v>1</v>
      </c>
      <c r="H24" s="40"/>
      <c r="I24" s="41"/>
    </row>
    <row r="25" spans="1:9" ht="24" customHeight="1">
      <c r="A25" s="58"/>
      <c r="B25" s="126"/>
      <c r="C25" s="128" t="s">
        <v>28</v>
      </c>
      <c r="D25" s="129"/>
      <c r="E25" s="33">
        <f>E26</f>
        <v>1</v>
      </c>
      <c r="F25" s="33">
        <f>F26</f>
        <v>0</v>
      </c>
      <c r="G25" s="33">
        <f t="shared" si="0"/>
        <v>1</v>
      </c>
      <c r="H25" s="40"/>
      <c r="I25" s="41"/>
    </row>
    <row r="26" spans="1:9" ht="24" customHeight="1">
      <c r="A26" s="58"/>
      <c r="B26" s="127"/>
      <c r="C26" s="53"/>
      <c r="D26" s="59" t="s">
        <v>85</v>
      </c>
      <c r="E26" s="60">
        <v>1</v>
      </c>
      <c r="F26" s="60">
        <v>0</v>
      </c>
      <c r="G26" s="33">
        <f t="shared" si="0"/>
        <v>1</v>
      </c>
      <c r="H26" s="40" t="s">
        <v>86</v>
      </c>
      <c r="I26" s="41">
        <v>1000</v>
      </c>
    </row>
    <row r="27" spans="1:9" ht="24" customHeight="1">
      <c r="A27" s="58"/>
      <c r="B27" s="53" t="s">
        <v>87</v>
      </c>
      <c r="C27" s="61"/>
      <c r="D27" s="62"/>
      <c r="E27" s="60">
        <f>E28</f>
        <v>957</v>
      </c>
      <c r="F27" s="60">
        <f>F28</f>
        <v>886</v>
      </c>
      <c r="G27" s="33">
        <f t="shared" si="0"/>
        <v>71</v>
      </c>
      <c r="H27" s="40"/>
      <c r="I27" s="41"/>
    </row>
    <row r="28" spans="1:9" ht="24" customHeight="1">
      <c r="A28" s="58"/>
      <c r="B28" s="126"/>
      <c r="C28" s="128" t="s">
        <v>88</v>
      </c>
      <c r="D28" s="129"/>
      <c r="E28" s="60">
        <f>E29</f>
        <v>957</v>
      </c>
      <c r="F28" s="60">
        <f>F29</f>
        <v>886</v>
      </c>
      <c r="G28" s="33">
        <f t="shared" si="0"/>
        <v>71</v>
      </c>
      <c r="H28" s="103"/>
      <c r="I28" s="104"/>
    </row>
    <row r="29" spans="1:9" ht="24" customHeight="1">
      <c r="A29" s="58"/>
      <c r="B29" s="130"/>
      <c r="C29" s="131" t="s">
        <v>89</v>
      </c>
      <c r="D29" s="132"/>
      <c r="E29" s="119">
        <v>957</v>
      </c>
      <c r="F29" s="119">
        <v>886</v>
      </c>
      <c r="G29" s="122">
        <f>E29-F29</f>
        <v>71</v>
      </c>
      <c r="H29" s="103" t="s">
        <v>117</v>
      </c>
      <c r="I29" s="104">
        <v>946970</v>
      </c>
    </row>
    <row r="30" spans="1:9" ht="24" customHeight="1">
      <c r="A30" s="58"/>
      <c r="B30" s="130"/>
      <c r="C30" s="133"/>
      <c r="D30" s="134"/>
      <c r="E30" s="120"/>
      <c r="F30" s="120"/>
      <c r="G30" s="123"/>
      <c r="H30" s="105" t="s">
        <v>118</v>
      </c>
      <c r="I30" s="106">
        <v>9460</v>
      </c>
    </row>
    <row r="31" spans="1:9" ht="24" customHeight="1">
      <c r="A31" s="52"/>
      <c r="B31" s="127"/>
      <c r="C31" s="135"/>
      <c r="D31" s="136"/>
      <c r="E31" s="121"/>
      <c r="F31" s="121"/>
      <c r="G31" s="124"/>
      <c r="H31" s="107" t="s">
        <v>72</v>
      </c>
      <c r="I31" s="108">
        <f>SUM(I29:I30)</f>
        <v>956430</v>
      </c>
    </row>
    <row r="32" spans="1:9" ht="38.25" customHeight="1">
      <c r="A32" s="125" t="s">
        <v>90</v>
      </c>
      <c r="B32" s="125"/>
      <c r="C32" s="125"/>
      <c r="D32" s="125"/>
      <c r="E32" s="63">
        <f>SUM(E6,E15,E19,E23)</f>
        <v>6176</v>
      </c>
      <c r="F32" s="63">
        <f>SUM(F6,F15,F19,F23)</f>
        <v>5292</v>
      </c>
      <c r="G32" s="47">
        <f t="shared" si="0"/>
        <v>884</v>
      </c>
      <c r="H32" s="109"/>
      <c r="I32" s="110"/>
    </row>
  </sheetData>
  <mergeCells count="35">
    <mergeCell ref="G9:G11"/>
    <mergeCell ref="A2:I2"/>
    <mergeCell ref="G3:I3"/>
    <mergeCell ref="A4:D4"/>
    <mergeCell ref="E4:E5"/>
    <mergeCell ref="F4:F5"/>
    <mergeCell ref="G4:G5"/>
    <mergeCell ref="H4:I5"/>
    <mergeCell ref="B8:B11"/>
    <mergeCell ref="C8:D8"/>
    <mergeCell ref="D9:D11"/>
    <mergeCell ref="E9:E11"/>
    <mergeCell ref="F9:F11"/>
    <mergeCell ref="B24:D24"/>
    <mergeCell ref="B12:D12"/>
    <mergeCell ref="B13:B14"/>
    <mergeCell ref="C13:D13"/>
    <mergeCell ref="A15:D15"/>
    <mergeCell ref="B16:D16"/>
    <mergeCell ref="B17:B18"/>
    <mergeCell ref="C17:D17"/>
    <mergeCell ref="A19:D19"/>
    <mergeCell ref="B20:D20"/>
    <mergeCell ref="B21:B22"/>
    <mergeCell ref="C21:D21"/>
    <mergeCell ref="A23:D23"/>
    <mergeCell ref="F29:F31"/>
    <mergeCell ref="G29:G31"/>
    <mergeCell ref="A32:D32"/>
    <mergeCell ref="B25:B26"/>
    <mergeCell ref="C25:D25"/>
    <mergeCell ref="B28:B31"/>
    <mergeCell ref="C28:D28"/>
    <mergeCell ref="C29:D31"/>
    <mergeCell ref="E29:E31"/>
  </mergeCells>
  <phoneticPr fontId="9" type="noConversion"/>
  <conditionalFormatting sqref="G32 G6:G30">
    <cfRule type="cellIs" priority="2" operator="lessThan">
      <formula>0</formula>
    </cfRule>
    <cfRule type="cellIs" dxfId="8" priority="3" stopIfTrue="1" operator="lessThan">
      <formula>0</formula>
    </cfRule>
  </conditionalFormatting>
  <conditionalFormatting sqref="G32 G12:G30">
    <cfRule type="cellIs" dxfId="7" priority="10" stopIfTrue="1" operator="greaterThan">
      <formula>0</formula>
    </cfRule>
  </conditionalFormatting>
  <conditionalFormatting sqref="G6:G11">
    <cfRule type="cellIs" dxfId="6" priority="8" stopIfTrue="1" operator="greaterThan">
      <formula>0</formula>
    </cfRule>
    <cfRule type="cellIs" dxfId="5" priority="9" stopIfTrue="1" operator="lessThan">
      <formula>0</formula>
    </cfRule>
  </conditionalFormatting>
  <conditionalFormatting sqref="G6:G18">
    <cfRule type="cellIs" dxfId="4" priority="7" stopIfTrue="1" operator="greaterThan">
      <formula>0</formula>
    </cfRule>
  </conditionalFormatting>
  <conditionalFormatting sqref="G23:G30">
    <cfRule type="cellIs" dxfId="3" priority="5" stopIfTrue="1" operator="greaterThan">
      <formula>0</formula>
    </cfRule>
    <cfRule type="cellIs" dxfId="2" priority="6" stopIfTrue="1" operator="greaterThan">
      <formula>0</formula>
    </cfRule>
  </conditionalFormatting>
  <conditionalFormatting sqref="G32 G19:G30">
    <cfRule type="cellIs" dxfId="1" priority="1" stopIfTrue="1" operator="lessThan">
      <formula>"-"</formula>
    </cfRule>
    <cfRule type="cellIs" dxfId="0" priority="4" stopIfTrue="1" operator="lessThan">
      <formula>0</formula>
    </cfRule>
  </conditionalFormatting>
  <pageMargins left="0.25" right="0.25" top="0.75" bottom="0.75" header="0.30000001192092896" footer="0.30000001192092896"/>
  <pageSetup paperSize="9" scale="8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opLeftCell="A14" zoomScaleNormal="100" zoomScaleSheetLayoutView="75" workbookViewId="0">
      <selection activeCell="D37" sqref="D37"/>
    </sheetView>
  </sheetViews>
  <sheetFormatPr defaultColWidth="9" defaultRowHeight="16.5"/>
  <cols>
    <col min="1" max="1" width="2.125" style="26" customWidth="1"/>
    <col min="2" max="2" width="8.75" style="26" customWidth="1"/>
    <col min="3" max="3" width="11.625" style="26" customWidth="1"/>
    <col min="4" max="4" width="9.75" style="26" customWidth="1"/>
    <col min="5" max="7" width="11.5" style="26" customWidth="1"/>
    <col min="8" max="8" width="16.125" style="26" customWidth="1"/>
    <col min="9" max="16384" width="9" style="26"/>
  </cols>
  <sheetData>
    <row r="1" spans="1:10" ht="22.5" customHeight="1"/>
    <row r="2" spans="1:10" ht="35.25" customHeight="1">
      <c r="A2" s="174" t="s">
        <v>116</v>
      </c>
      <c r="B2" s="158"/>
      <c r="C2" s="158"/>
      <c r="D2" s="158"/>
      <c r="E2" s="158"/>
      <c r="F2" s="158"/>
      <c r="G2" s="158"/>
      <c r="H2" s="158"/>
      <c r="I2" s="158"/>
      <c r="J2" s="158"/>
    </row>
    <row r="3" spans="1:10" ht="17.25" customHeight="1">
      <c r="A3" s="111"/>
      <c r="B3" s="112"/>
      <c r="C3" s="112"/>
      <c r="D3" s="112"/>
      <c r="E3" s="112"/>
      <c r="F3" s="112"/>
      <c r="G3" s="112"/>
      <c r="H3" s="112"/>
      <c r="I3" s="112"/>
      <c r="J3" s="112"/>
    </row>
    <row r="4" spans="1:10" ht="30.75" customHeight="1">
      <c r="A4" s="64"/>
      <c r="B4" s="28" t="s">
        <v>91</v>
      </c>
      <c r="F4" s="27"/>
      <c r="G4" s="27"/>
      <c r="H4" s="159" t="s">
        <v>65</v>
      </c>
      <c r="I4" s="159"/>
      <c r="J4" s="159"/>
    </row>
    <row r="5" spans="1:10" ht="22.5" customHeight="1">
      <c r="A5" s="65" t="s">
        <v>92</v>
      </c>
      <c r="B5" s="175" t="s">
        <v>93</v>
      </c>
      <c r="C5" s="176"/>
      <c r="D5" s="177"/>
      <c r="E5" s="161" t="s">
        <v>120</v>
      </c>
      <c r="F5" s="161" t="s">
        <v>121</v>
      </c>
      <c r="G5" s="178" t="s">
        <v>94</v>
      </c>
      <c r="H5" s="180" t="s">
        <v>95</v>
      </c>
      <c r="I5" s="181"/>
      <c r="J5" s="178" t="s">
        <v>96</v>
      </c>
    </row>
    <row r="6" spans="1:10" ht="22.5" customHeight="1">
      <c r="A6" s="65" t="s">
        <v>92</v>
      </c>
      <c r="B6" s="66" t="s">
        <v>22</v>
      </c>
      <c r="C6" s="66" t="s">
        <v>23</v>
      </c>
      <c r="D6" s="66" t="s">
        <v>24</v>
      </c>
      <c r="E6" s="161"/>
      <c r="F6" s="161"/>
      <c r="G6" s="179"/>
      <c r="H6" s="182"/>
      <c r="I6" s="183"/>
      <c r="J6" s="179"/>
    </row>
    <row r="7" spans="1:10" ht="20.100000000000001" customHeight="1">
      <c r="A7" s="67" t="s">
        <v>92</v>
      </c>
      <c r="B7" s="171" t="s">
        <v>29</v>
      </c>
      <c r="C7" s="172"/>
      <c r="D7" s="173"/>
      <c r="E7" s="68">
        <f>E8</f>
        <v>0</v>
      </c>
      <c r="F7" s="68">
        <f>F8</f>
        <v>0</v>
      </c>
      <c r="G7" s="69">
        <f>E7-F7</f>
        <v>0</v>
      </c>
      <c r="H7" s="70" t="s">
        <v>92</v>
      </c>
      <c r="I7" s="71"/>
      <c r="J7" s="72" t="s">
        <v>92</v>
      </c>
    </row>
    <row r="8" spans="1:10" ht="20.100000000000001" customHeight="1">
      <c r="A8" s="65" t="s">
        <v>92</v>
      </c>
      <c r="B8" s="73" t="s">
        <v>92</v>
      </c>
      <c r="C8" s="163" t="s">
        <v>29</v>
      </c>
      <c r="D8" s="164"/>
      <c r="E8" s="74">
        <f>E9</f>
        <v>0</v>
      </c>
      <c r="F8" s="74">
        <f>F9</f>
        <v>0</v>
      </c>
      <c r="G8" s="75">
        <f>E8-F8</f>
        <v>0</v>
      </c>
      <c r="H8" s="76" t="s">
        <v>92</v>
      </c>
      <c r="I8" s="77"/>
      <c r="J8" s="78"/>
    </row>
    <row r="9" spans="1:10" ht="20.100000000000001" customHeight="1">
      <c r="A9" s="65" t="s">
        <v>92</v>
      </c>
      <c r="B9" s="79"/>
      <c r="C9" s="79"/>
      <c r="D9" s="79" t="s">
        <v>30</v>
      </c>
      <c r="E9" s="74">
        <v>0</v>
      </c>
      <c r="F9" s="74">
        <v>0</v>
      </c>
      <c r="G9" s="75">
        <f>E9-F9</f>
        <v>0</v>
      </c>
      <c r="H9" s="80"/>
      <c r="I9" s="81"/>
      <c r="J9" s="82"/>
    </row>
    <row r="10" spans="1:10" ht="20.100000000000001" customHeight="1">
      <c r="A10" s="67" t="s">
        <v>92</v>
      </c>
      <c r="B10" s="168" t="s">
        <v>31</v>
      </c>
      <c r="C10" s="169"/>
      <c r="D10" s="170"/>
      <c r="E10" s="83">
        <f>E11</f>
        <v>1470</v>
      </c>
      <c r="F10" s="83">
        <f>F11</f>
        <v>1438</v>
      </c>
      <c r="G10" s="83">
        <f>G11</f>
        <v>32</v>
      </c>
      <c r="H10" s="84" t="s">
        <v>92</v>
      </c>
      <c r="I10" s="83"/>
      <c r="J10" s="85" t="s">
        <v>92</v>
      </c>
    </row>
    <row r="11" spans="1:10" ht="20.100000000000001" customHeight="1">
      <c r="A11" s="65" t="s">
        <v>92</v>
      </c>
      <c r="B11" s="79" t="s">
        <v>92</v>
      </c>
      <c r="C11" s="163" t="s">
        <v>32</v>
      </c>
      <c r="D11" s="164"/>
      <c r="E11" s="74">
        <f>E12</f>
        <v>1470</v>
      </c>
      <c r="F11" s="74">
        <f>F12</f>
        <v>1438</v>
      </c>
      <c r="G11" s="75">
        <f>E11-F11</f>
        <v>32</v>
      </c>
      <c r="H11" s="76" t="s">
        <v>92</v>
      </c>
      <c r="I11" s="77"/>
      <c r="J11" s="78" t="s">
        <v>92</v>
      </c>
    </row>
    <row r="12" spans="1:10" ht="20.100000000000001" customHeight="1">
      <c r="A12" s="65" t="s">
        <v>92</v>
      </c>
      <c r="B12" s="79"/>
      <c r="C12" s="79"/>
      <c r="D12" s="79" t="s">
        <v>33</v>
      </c>
      <c r="E12" s="74">
        <v>1470</v>
      </c>
      <c r="F12" s="74">
        <v>1438</v>
      </c>
      <c r="G12" s="75">
        <f>E12-F12</f>
        <v>32</v>
      </c>
      <c r="H12" s="86" t="s">
        <v>97</v>
      </c>
      <c r="I12" s="81">
        <v>700000</v>
      </c>
      <c r="J12" s="87" t="s">
        <v>98</v>
      </c>
    </row>
    <row r="13" spans="1:10" ht="20.100000000000001" customHeight="1">
      <c r="A13" s="65" t="s">
        <v>92</v>
      </c>
      <c r="B13" s="88"/>
      <c r="C13" s="88"/>
      <c r="D13" s="88"/>
      <c r="E13" s="88"/>
      <c r="F13" s="88"/>
      <c r="G13" s="88"/>
      <c r="H13" s="86" t="s">
        <v>99</v>
      </c>
      <c r="I13" s="89">
        <v>330000</v>
      </c>
      <c r="J13" s="87" t="s">
        <v>98</v>
      </c>
    </row>
    <row r="14" spans="1:10" ht="20.100000000000001" customHeight="1">
      <c r="A14" s="65"/>
      <c r="B14" s="88"/>
      <c r="C14" s="88"/>
      <c r="D14" s="88"/>
      <c r="E14" s="88"/>
      <c r="F14" s="88"/>
      <c r="G14" s="88"/>
      <c r="H14" s="86" t="s">
        <v>100</v>
      </c>
      <c r="I14" s="89">
        <v>110000</v>
      </c>
      <c r="J14" s="87" t="s">
        <v>98</v>
      </c>
    </row>
    <row r="15" spans="1:10" ht="20.100000000000001" customHeight="1">
      <c r="A15" s="65"/>
      <c r="B15" s="88"/>
      <c r="C15" s="88"/>
      <c r="D15" s="88"/>
      <c r="E15" s="88"/>
      <c r="F15" s="88"/>
      <c r="G15" s="88"/>
      <c r="H15" s="86" t="s">
        <v>101</v>
      </c>
      <c r="I15" s="89">
        <v>330000</v>
      </c>
      <c r="J15" s="87"/>
    </row>
    <row r="16" spans="1:10" ht="20.100000000000001" customHeight="1">
      <c r="A16" s="65"/>
      <c r="B16" s="88"/>
      <c r="C16" s="88"/>
      <c r="D16" s="88"/>
      <c r="E16" s="88"/>
      <c r="F16" s="88"/>
      <c r="G16" s="88"/>
      <c r="H16" s="76" t="s">
        <v>102</v>
      </c>
      <c r="I16" s="77">
        <f>SUM(I12:I15)</f>
        <v>1470000</v>
      </c>
      <c r="J16" s="90"/>
    </row>
    <row r="17" spans="1:10" ht="20.100000000000001" customHeight="1">
      <c r="A17" s="67" t="s">
        <v>92</v>
      </c>
      <c r="B17" s="168" t="s">
        <v>34</v>
      </c>
      <c r="C17" s="169"/>
      <c r="D17" s="170"/>
      <c r="E17" s="83">
        <f>E18+E21</f>
        <v>1240</v>
      </c>
      <c r="F17" s="83">
        <f>F18+F21</f>
        <v>1238</v>
      </c>
      <c r="G17" s="91">
        <f>E17-F17</f>
        <v>2</v>
      </c>
      <c r="H17" s="92" t="s">
        <v>92</v>
      </c>
      <c r="I17" s="93"/>
      <c r="J17" s="85" t="s">
        <v>92</v>
      </c>
    </row>
    <row r="18" spans="1:10" ht="20.100000000000001" customHeight="1">
      <c r="A18" s="65" t="s">
        <v>92</v>
      </c>
      <c r="B18" s="73" t="s">
        <v>92</v>
      </c>
      <c r="C18" s="163" t="s">
        <v>103</v>
      </c>
      <c r="D18" s="164"/>
      <c r="E18" s="74">
        <f>E19</f>
        <v>0</v>
      </c>
      <c r="F18" s="74">
        <f>F19</f>
        <v>0</v>
      </c>
      <c r="G18" s="74">
        <f>G19</f>
        <v>0</v>
      </c>
      <c r="H18" s="76" t="s">
        <v>92</v>
      </c>
      <c r="I18" s="77"/>
      <c r="J18" s="78" t="s">
        <v>92</v>
      </c>
    </row>
    <row r="19" spans="1:10" ht="20.100000000000001" customHeight="1">
      <c r="A19" s="65" t="s">
        <v>92</v>
      </c>
      <c r="B19" s="79"/>
      <c r="C19" s="79"/>
      <c r="D19" s="79" t="s">
        <v>35</v>
      </c>
      <c r="E19" s="74">
        <f>SUM(I19:I20)/1000</f>
        <v>0</v>
      </c>
      <c r="F19" s="74">
        <f>SUM(J19:J20)/1000</f>
        <v>0</v>
      </c>
      <c r="G19" s="75">
        <f>E19-F19</f>
        <v>0</v>
      </c>
      <c r="H19" s="86"/>
      <c r="I19" s="94"/>
      <c r="J19" s="79"/>
    </row>
    <row r="20" spans="1:10" ht="20.100000000000001" customHeight="1">
      <c r="A20" s="65"/>
      <c r="B20" s="79"/>
      <c r="C20" s="79"/>
      <c r="D20" s="78"/>
      <c r="E20" s="95"/>
      <c r="F20" s="95"/>
      <c r="G20" s="95"/>
      <c r="H20" s="76"/>
      <c r="I20" s="96"/>
      <c r="J20" s="78"/>
    </row>
    <row r="21" spans="1:10" ht="20.100000000000001" customHeight="1">
      <c r="A21" s="65" t="s">
        <v>92</v>
      </c>
      <c r="B21" s="79" t="s">
        <v>92</v>
      </c>
      <c r="C21" s="163" t="s">
        <v>104</v>
      </c>
      <c r="D21" s="164"/>
      <c r="E21" s="74">
        <f>E22</f>
        <v>1240</v>
      </c>
      <c r="F21" s="74">
        <f>F22</f>
        <v>1238</v>
      </c>
      <c r="G21" s="74">
        <f>G22</f>
        <v>2</v>
      </c>
      <c r="H21" s="76" t="s">
        <v>92</v>
      </c>
      <c r="I21" s="77"/>
      <c r="J21" s="78" t="s">
        <v>92</v>
      </c>
    </row>
    <row r="22" spans="1:10" ht="20.100000000000001" customHeight="1">
      <c r="A22" s="65" t="s">
        <v>92</v>
      </c>
      <c r="B22" s="79"/>
      <c r="C22" s="79"/>
      <c r="D22" s="97" t="s">
        <v>105</v>
      </c>
      <c r="E22" s="74">
        <v>1240</v>
      </c>
      <c r="F22" s="74">
        <v>1238</v>
      </c>
      <c r="G22" s="75">
        <f>E22-F22</f>
        <v>2</v>
      </c>
      <c r="H22" s="80" t="s">
        <v>106</v>
      </c>
      <c r="I22" s="81">
        <v>1240000</v>
      </c>
      <c r="J22" s="73" t="s">
        <v>107</v>
      </c>
    </row>
    <row r="23" spans="1:10" ht="20.100000000000001" customHeight="1">
      <c r="A23" s="65" t="s">
        <v>92</v>
      </c>
      <c r="B23" s="88"/>
      <c r="C23" s="88"/>
      <c r="D23" s="88"/>
      <c r="E23" s="88"/>
      <c r="F23" s="88"/>
      <c r="G23" s="88"/>
      <c r="H23" s="86"/>
      <c r="I23" s="89"/>
      <c r="J23" s="79"/>
    </row>
    <row r="24" spans="1:10" ht="20.100000000000001" customHeight="1">
      <c r="A24" s="67" t="s">
        <v>92</v>
      </c>
      <c r="B24" s="168" t="s">
        <v>47</v>
      </c>
      <c r="C24" s="169"/>
      <c r="D24" s="170"/>
      <c r="E24" s="83">
        <f>E25</f>
        <v>3417</v>
      </c>
      <c r="F24" s="83">
        <f>F25</f>
        <v>2567</v>
      </c>
      <c r="G24" s="91">
        <f>E24-F24</f>
        <v>850</v>
      </c>
      <c r="H24" s="84" t="s">
        <v>92</v>
      </c>
      <c r="I24" s="83"/>
      <c r="J24" s="85" t="s">
        <v>92</v>
      </c>
    </row>
    <row r="25" spans="1:10" ht="20.100000000000001" customHeight="1">
      <c r="A25" s="65" t="s">
        <v>92</v>
      </c>
      <c r="B25" s="73" t="s">
        <v>92</v>
      </c>
      <c r="C25" s="163" t="s">
        <v>58</v>
      </c>
      <c r="D25" s="164"/>
      <c r="E25" s="74">
        <f>E26</f>
        <v>3417</v>
      </c>
      <c r="F25" s="74">
        <f>F26</f>
        <v>2567</v>
      </c>
      <c r="G25" s="74">
        <f>G26</f>
        <v>850</v>
      </c>
      <c r="H25" s="76" t="s">
        <v>92</v>
      </c>
      <c r="I25" s="77"/>
      <c r="J25" s="79"/>
    </row>
    <row r="26" spans="1:10" ht="20.100000000000001" customHeight="1">
      <c r="A26" s="65" t="s">
        <v>92</v>
      </c>
      <c r="B26" s="79"/>
      <c r="C26" s="79"/>
      <c r="D26" s="79" t="s">
        <v>36</v>
      </c>
      <c r="E26" s="74">
        <v>3417</v>
      </c>
      <c r="F26" s="74">
        <v>2567</v>
      </c>
      <c r="G26" s="75">
        <f>E26-F26</f>
        <v>850</v>
      </c>
      <c r="H26" s="98" t="s">
        <v>108</v>
      </c>
      <c r="I26" s="81">
        <v>2470000</v>
      </c>
      <c r="J26" s="73" t="s">
        <v>109</v>
      </c>
    </row>
    <row r="27" spans="1:10" ht="20.100000000000001" customHeight="1">
      <c r="A27" s="65" t="s">
        <v>92</v>
      </c>
      <c r="B27" s="88"/>
      <c r="C27" s="88"/>
      <c r="D27" s="88"/>
      <c r="E27" s="88"/>
      <c r="F27" s="88"/>
      <c r="G27" s="88"/>
      <c r="H27" s="86" t="s">
        <v>110</v>
      </c>
      <c r="I27" s="89">
        <v>946670</v>
      </c>
      <c r="J27" s="79" t="s">
        <v>111</v>
      </c>
    </row>
    <row r="28" spans="1:10" ht="20.100000000000001" customHeight="1">
      <c r="A28" s="65" t="s">
        <v>92</v>
      </c>
      <c r="B28" s="88"/>
      <c r="C28" s="88"/>
      <c r="D28" s="88"/>
      <c r="E28" s="88"/>
      <c r="F28" s="88"/>
      <c r="G28" s="88"/>
      <c r="H28" s="86" t="s">
        <v>102</v>
      </c>
      <c r="I28" s="89">
        <f>SUM(I26:I27)</f>
        <v>3416670</v>
      </c>
      <c r="J28" s="79" t="s">
        <v>92</v>
      </c>
    </row>
    <row r="29" spans="1:10" ht="20.100000000000001" customHeight="1">
      <c r="A29" s="67" t="s">
        <v>92</v>
      </c>
      <c r="B29" s="168" t="s">
        <v>112</v>
      </c>
      <c r="C29" s="169"/>
      <c r="D29" s="170"/>
      <c r="E29" s="83">
        <f>E30</f>
        <v>0</v>
      </c>
      <c r="F29" s="83">
        <f>F30</f>
        <v>0</v>
      </c>
      <c r="G29" s="83">
        <f>G30</f>
        <v>0</v>
      </c>
      <c r="H29" s="84" t="s">
        <v>92</v>
      </c>
      <c r="I29" s="83"/>
      <c r="J29" s="85" t="s">
        <v>92</v>
      </c>
    </row>
    <row r="30" spans="1:10" ht="20.100000000000001" customHeight="1">
      <c r="A30" s="65" t="s">
        <v>92</v>
      </c>
      <c r="B30" s="73" t="s">
        <v>92</v>
      </c>
      <c r="C30" s="163" t="s">
        <v>59</v>
      </c>
      <c r="D30" s="164"/>
      <c r="E30" s="74">
        <f>SUM(E31:E31)</f>
        <v>0</v>
      </c>
      <c r="F30" s="74">
        <f>SUM(F31:F31)</f>
        <v>0</v>
      </c>
      <c r="G30" s="75">
        <f>E30-F30</f>
        <v>0</v>
      </c>
      <c r="H30" s="76" t="s">
        <v>92</v>
      </c>
      <c r="I30" s="77"/>
      <c r="J30" s="78" t="s">
        <v>92</v>
      </c>
    </row>
    <row r="31" spans="1:10" ht="20.100000000000001" customHeight="1">
      <c r="A31" s="65" t="s">
        <v>92</v>
      </c>
      <c r="B31" s="79"/>
      <c r="C31" s="79"/>
      <c r="D31" s="79" t="s">
        <v>37</v>
      </c>
      <c r="E31" s="74">
        <v>0</v>
      </c>
      <c r="F31" s="74">
        <v>0</v>
      </c>
      <c r="G31" s="75">
        <f>E31-F31</f>
        <v>0</v>
      </c>
      <c r="H31" s="76" t="s">
        <v>92</v>
      </c>
      <c r="I31" s="77"/>
      <c r="J31" s="78" t="s">
        <v>92</v>
      </c>
    </row>
    <row r="32" spans="1:10" ht="20.100000000000001" customHeight="1">
      <c r="A32" s="67" t="s">
        <v>92</v>
      </c>
      <c r="B32" s="168" t="s">
        <v>113</v>
      </c>
      <c r="C32" s="169"/>
      <c r="D32" s="170"/>
      <c r="E32" s="83">
        <f>E33</f>
        <v>49</v>
      </c>
      <c r="F32" s="83">
        <f>F33</f>
        <v>49</v>
      </c>
      <c r="G32" s="91">
        <f>E32-F32</f>
        <v>0</v>
      </c>
      <c r="H32" s="92" t="s">
        <v>92</v>
      </c>
      <c r="I32" s="93"/>
      <c r="J32" s="99" t="s">
        <v>92</v>
      </c>
    </row>
    <row r="33" spans="1:10" ht="20.100000000000001" customHeight="1">
      <c r="A33" s="65" t="s">
        <v>92</v>
      </c>
      <c r="B33" s="73" t="s">
        <v>92</v>
      </c>
      <c r="C33" s="163" t="s">
        <v>60</v>
      </c>
      <c r="D33" s="164"/>
      <c r="E33" s="74">
        <f>E34</f>
        <v>49</v>
      </c>
      <c r="F33" s="74">
        <f>F34</f>
        <v>49</v>
      </c>
      <c r="G33" s="75">
        <f>E33-F33</f>
        <v>0</v>
      </c>
      <c r="H33" s="76" t="s">
        <v>92</v>
      </c>
      <c r="I33" s="77"/>
      <c r="J33" s="78" t="s">
        <v>92</v>
      </c>
    </row>
    <row r="34" spans="1:10" ht="20.100000000000001" customHeight="1">
      <c r="A34" s="65" t="s">
        <v>92</v>
      </c>
      <c r="B34" s="79"/>
      <c r="C34" s="79"/>
      <c r="D34" s="79" t="s">
        <v>60</v>
      </c>
      <c r="E34" s="74">
        <v>49</v>
      </c>
      <c r="F34" s="74">
        <v>49</v>
      </c>
      <c r="G34" s="75">
        <f>E34-F34</f>
        <v>0</v>
      </c>
      <c r="H34" s="98" t="s">
        <v>114</v>
      </c>
      <c r="I34" s="100">
        <v>49000</v>
      </c>
      <c r="J34" s="73" t="s">
        <v>92</v>
      </c>
    </row>
    <row r="35" spans="1:10" ht="34.5" customHeight="1">
      <c r="A35" s="67" t="s">
        <v>92</v>
      </c>
      <c r="B35" s="165" t="s">
        <v>18</v>
      </c>
      <c r="C35" s="166"/>
      <c r="D35" s="167"/>
      <c r="E35" s="83">
        <f>E7+E10+E17+E24+E29+E32</f>
        <v>6176</v>
      </c>
      <c r="F35" s="83">
        <f>F7+F10+F17+F24+F29+F32</f>
        <v>5292</v>
      </c>
      <c r="G35" s="83">
        <f>G7+G10+G17+G24+G29+G32</f>
        <v>884</v>
      </c>
      <c r="H35" s="101" t="s">
        <v>92</v>
      </c>
      <c r="I35" s="102"/>
      <c r="J35" s="85" t="s">
        <v>92</v>
      </c>
    </row>
  </sheetData>
  <mergeCells count="22">
    <mergeCell ref="C18:D18"/>
    <mergeCell ref="A2:J2"/>
    <mergeCell ref="H4:J4"/>
    <mergeCell ref="B5:D5"/>
    <mergeCell ref="E5:E6"/>
    <mergeCell ref="F5:F6"/>
    <mergeCell ref="G5:G6"/>
    <mergeCell ref="H5:I6"/>
    <mergeCell ref="J5:J6"/>
    <mergeCell ref="B7:D7"/>
    <mergeCell ref="C8:D8"/>
    <mergeCell ref="B10:D10"/>
    <mergeCell ref="C11:D11"/>
    <mergeCell ref="B17:D17"/>
    <mergeCell ref="C33:D33"/>
    <mergeCell ref="B35:D35"/>
    <mergeCell ref="C21:D21"/>
    <mergeCell ref="B24:D24"/>
    <mergeCell ref="C25:D25"/>
    <mergeCell ref="B29:D29"/>
    <mergeCell ref="C30:D30"/>
    <mergeCell ref="B32:D32"/>
  </mergeCells>
  <phoneticPr fontId="9" type="noConversion"/>
  <pageMargins left="0.25" right="0.25" top="0.75" bottom="0.75" header="0.30000001192092896" footer="0.30000001192092896"/>
  <pageSetup paperSize="9" scale="9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D14" sqref="D14"/>
    </sheetView>
  </sheetViews>
  <sheetFormatPr defaultRowHeight="16.5"/>
  <cols>
    <col min="7" max="7" width="10.875" customWidth="1"/>
    <col min="8" max="8" width="10" customWidth="1"/>
  </cols>
  <sheetData>
    <row r="1" spans="1:8" ht="36" customHeight="1">
      <c r="A1" s="184" t="s">
        <v>119</v>
      </c>
      <c r="B1" s="184"/>
      <c r="C1" s="184"/>
      <c r="D1" s="184"/>
      <c r="E1" s="184"/>
      <c r="F1" s="184"/>
      <c r="G1" s="184"/>
      <c r="H1" s="184"/>
    </row>
    <row r="2" spans="1:8" ht="26.25">
      <c r="A2" s="6"/>
    </row>
    <row r="3" spans="1:8" ht="26.25">
      <c r="A3" s="6"/>
    </row>
    <row r="4" spans="1:8" ht="26.25">
      <c r="A4" s="23" t="s">
        <v>51</v>
      </c>
      <c r="G4" s="22" t="s">
        <v>52</v>
      </c>
    </row>
    <row r="5" spans="1:8">
      <c r="A5" s="185" t="s">
        <v>38</v>
      </c>
      <c r="B5" s="188" t="s">
        <v>39</v>
      </c>
      <c r="C5" s="189"/>
      <c r="D5" s="185" t="s">
        <v>40</v>
      </c>
      <c r="E5" s="185" t="s">
        <v>27</v>
      </c>
      <c r="F5" s="185" t="s">
        <v>41</v>
      </c>
      <c r="G5" s="185" t="s">
        <v>42</v>
      </c>
    </row>
    <row r="6" spans="1:8" ht="24">
      <c r="A6" s="186"/>
      <c r="B6" s="16" t="s">
        <v>43</v>
      </c>
      <c r="C6" s="16" t="s">
        <v>44</v>
      </c>
      <c r="D6" s="186"/>
      <c r="E6" s="186"/>
      <c r="F6" s="186"/>
      <c r="G6" s="186"/>
    </row>
    <row r="7" spans="1:8" ht="24">
      <c r="A7" s="186"/>
      <c r="B7" s="185" t="s">
        <v>43</v>
      </c>
      <c r="C7" s="15" t="s">
        <v>25</v>
      </c>
      <c r="D7" s="186"/>
      <c r="E7" s="186"/>
      <c r="F7" s="186"/>
      <c r="G7" s="186"/>
    </row>
    <row r="8" spans="1:8">
      <c r="A8" s="187"/>
      <c r="B8" s="187"/>
      <c r="C8" s="17" t="s">
        <v>26</v>
      </c>
      <c r="D8" s="187"/>
      <c r="E8" s="187"/>
      <c r="F8" s="187"/>
      <c r="G8" s="187"/>
    </row>
    <row r="9" spans="1:8" ht="42" customHeight="1">
      <c r="A9" s="16" t="s">
        <v>45</v>
      </c>
      <c r="B9" s="18">
        <v>5203</v>
      </c>
      <c r="C9" s="19"/>
      <c r="D9" s="19">
        <v>12</v>
      </c>
      <c r="E9" s="19"/>
      <c r="F9" s="19">
        <v>961</v>
      </c>
      <c r="G9" s="18">
        <f>SUM(B9:F9)</f>
        <v>6176</v>
      </c>
    </row>
    <row r="10" spans="1:8">
      <c r="A10" s="20"/>
    </row>
    <row r="11" spans="1:8" ht="30" customHeight="1">
      <c r="A11" s="23" t="s">
        <v>53</v>
      </c>
      <c r="H11" s="22" t="s">
        <v>52</v>
      </c>
    </row>
    <row r="12" spans="1:8" ht="54.75" customHeight="1">
      <c r="A12" s="16" t="s">
        <v>46</v>
      </c>
      <c r="B12" s="16" t="s">
        <v>29</v>
      </c>
      <c r="C12" s="16" t="s">
        <v>31</v>
      </c>
      <c r="D12" s="16" t="s">
        <v>34</v>
      </c>
      <c r="E12" s="16" t="s">
        <v>47</v>
      </c>
      <c r="F12" s="16" t="s">
        <v>48</v>
      </c>
      <c r="G12" s="16" t="s">
        <v>49</v>
      </c>
      <c r="H12" s="16" t="s">
        <v>50</v>
      </c>
    </row>
    <row r="13" spans="1:8" ht="54.75" customHeight="1">
      <c r="A13" s="16" t="s">
        <v>45</v>
      </c>
      <c r="B13" s="19">
        <v>0</v>
      </c>
      <c r="C13" s="18">
        <v>1470</v>
      </c>
      <c r="D13" s="19">
        <v>1240</v>
      </c>
      <c r="E13" s="18">
        <v>3417</v>
      </c>
      <c r="F13" s="19">
        <v>0</v>
      </c>
      <c r="G13" s="19">
        <v>49</v>
      </c>
      <c r="H13" s="18">
        <f>SUM(B13:G13)</f>
        <v>6176</v>
      </c>
    </row>
    <row r="14" spans="1:8" ht="19.5">
      <c r="A14" s="14"/>
    </row>
    <row r="15" spans="1:8" ht="19.5">
      <c r="A15" s="14"/>
    </row>
    <row r="16" spans="1:8" ht="19.5">
      <c r="A16" s="14"/>
    </row>
    <row r="17" spans="1:1">
      <c r="A17" s="21"/>
    </row>
  </sheetData>
  <mergeCells count="8">
    <mergeCell ref="A1:H1"/>
    <mergeCell ref="A5:A8"/>
    <mergeCell ref="B5:C5"/>
    <mergeCell ref="D5:D8"/>
    <mergeCell ref="E5:E8"/>
    <mergeCell ref="F5:F8"/>
    <mergeCell ref="G5:G8"/>
    <mergeCell ref="B7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개요</vt:lpstr>
      <vt:lpstr>세입 (2)</vt:lpstr>
      <vt:lpstr>세출 (2)</vt:lpstr>
      <vt:lpstr>Sheet5</vt:lpstr>
    </vt:vector>
  </TitlesOfParts>
  <Company>Windows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2023-01-11T01:41:00Z</cp:lastPrinted>
  <dcterms:created xsi:type="dcterms:W3CDTF">2020-02-13T02:07:10Z</dcterms:created>
  <dcterms:modified xsi:type="dcterms:W3CDTF">2023-02-15T01:58:13Z</dcterms:modified>
</cp:coreProperties>
</file>