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5 법인\예산\"/>
    </mc:Choice>
  </mc:AlternateContent>
  <bookViews>
    <workbookView xWindow="0" yWindow="0" windowWidth="17970" windowHeight="8685" activeTab="1"/>
  </bookViews>
  <sheets>
    <sheet name="표지" sheetId="1" r:id="rId1"/>
    <sheet name="개요" sheetId="2" r:id="rId2"/>
    <sheet name="세입 (2)" sheetId="6" r:id="rId3"/>
    <sheet name="세출 (2)" sheetId="7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7" l="1"/>
  <c r="D23" i="2" l="1"/>
  <c r="D10" i="2"/>
  <c r="I31" i="6" l="1"/>
  <c r="F35" i="7"/>
  <c r="F34" i="7" s="1"/>
  <c r="F32" i="7"/>
  <c r="F31" i="7"/>
  <c r="F27" i="7"/>
  <c r="F26" i="7" s="1"/>
  <c r="F23" i="7"/>
  <c r="F21" i="7"/>
  <c r="F20" i="7"/>
  <c r="F19" i="7"/>
  <c r="F11" i="7"/>
  <c r="F10" i="7" s="1"/>
  <c r="F8" i="7"/>
  <c r="F7" i="7"/>
  <c r="F28" i="6"/>
  <c r="F27" i="6"/>
  <c r="F25" i="6"/>
  <c r="F24" i="6" s="1"/>
  <c r="F19" i="6"/>
  <c r="F17" i="6"/>
  <c r="F16" i="6" s="1"/>
  <c r="F15" i="6" s="1"/>
  <c r="F8" i="6"/>
  <c r="F7" i="6"/>
  <c r="F6" i="6"/>
  <c r="G36" i="7"/>
  <c r="E35" i="7"/>
  <c r="G35" i="7" s="1"/>
  <c r="G33" i="7"/>
  <c r="E32" i="7"/>
  <c r="G32" i="7" s="1"/>
  <c r="G31" i="7" s="1"/>
  <c r="I30" i="7"/>
  <c r="G28" i="7"/>
  <c r="G27" i="7" s="1"/>
  <c r="E27" i="7"/>
  <c r="E26" i="7" s="1"/>
  <c r="G24" i="7"/>
  <c r="G23" i="7" s="1"/>
  <c r="E23" i="7"/>
  <c r="E21" i="7"/>
  <c r="E20" i="7" s="1"/>
  <c r="E19" i="7" s="1"/>
  <c r="G12" i="7"/>
  <c r="E11" i="7"/>
  <c r="E10" i="7" s="1"/>
  <c r="G9" i="7"/>
  <c r="E8" i="7"/>
  <c r="G8" i="7" s="1"/>
  <c r="E7" i="7"/>
  <c r="G29" i="6"/>
  <c r="E28" i="6"/>
  <c r="G28" i="6" s="1"/>
  <c r="G26" i="6"/>
  <c r="E25" i="6"/>
  <c r="G25" i="6" s="1"/>
  <c r="E24" i="6"/>
  <c r="G22" i="6"/>
  <c r="G21" i="6"/>
  <c r="G20" i="6"/>
  <c r="E19" i="6"/>
  <c r="G19" i="6" s="1"/>
  <c r="G18" i="6"/>
  <c r="E17" i="6"/>
  <c r="E16" i="6" s="1"/>
  <c r="E15" i="6" s="1"/>
  <c r="G14" i="6"/>
  <c r="G12" i="6"/>
  <c r="I11" i="6"/>
  <c r="G9" i="6"/>
  <c r="E8" i="6"/>
  <c r="E7" i="6"/>
  <c r="E6" i="6"/>
  <c r="E31" i="7" l="1"/>
  <c r="E37" i="7" s="1"/>
  <c r="G6" i="6"/>
  <c r="F23" i="6"/>
  <c r="G24" i="6"/>
  <c r="F32" i="6"/>
  <c r="E34" i="7"/>
  <c r="G34" i="7" s="1"/>
  <c r="E27" i="6"/>
  <c r="E23" i="6" s="1"/>
  <c r="G23" i="6" s="1"/>
  <c r="F37" i="7"/>
  <c r="G11" i="7"/>
  <c r="G10" i="7" s="1"/>
  <c r="G19" i="7"/>
  <c r="G21" i="7"/>
  <c r="G20" i="7" s="1"/>
  <c r="G26" i="7"/>
  <c r="G8" i="6"/>
  <c r="G15" i="6"/>
  <c r="G16" i="6"/>
  <c r="G17" i="6"/>
  <c r="G7" i="6"/>
  <c r="G7" i="7"/>
  <c r="E32" i="6"/>
  <c r="G32" i="6" s="1"/>
  <c r="G27" i="6"/>
  <c r="G37" i="7" l="1"/>
  <c r="E17" i="2" l="1"/>
  <c r="E18" i="2"/>
  <c r="E19" i="2"/>
  <c r="E20" i="2"/>
  <c r="E21" i="2"/>
  <c r="E22" i="2"/>
  <c r="E6" i="2"/>
  <c r="E7" i="2"/>
  <c r="E8" i="2"/>
  <c r="E9" i="2"/>
  <c r="H13" i="5" l="1"/>
  <c r="G9" i="5"/>
  <c r="B23" i="2" l="1"/>
  <c r="B10" i="2"/>
  <c r="C7" i="2" s="1"/>
  <c r="E10" i="2" l="1"/>
  <c r="C6" i="2"/>
  <c r="C9" i="2"/>
  <c r="C19" i="2"/>
  <c r="C23" i="2"/>
  <c r="E23" i="2"/>
  <c r="C20" i="2"/>
  <c r="C17" i="2"/>
  <c r="C21" i="2"/>
  <c r="C18" i="2"/>
  <c r="C22" i="2"/>
</calcChain>
</file>

<file path=xl/sharedStrings.xml><?xml version="1.0" encoding="utf-8"?>
<sst xmlns="http://schemas.openxmlformats.org/spreadsheetml/2006/main" count="221" uniqueCount="129">
  <si>
    <t>===============</t>
  </si>
  <si>
    <t>학 교 법 인 동 일 학 원</t>
  </si>
  <si>
    <t>예 산 개 요</t>
  </si>
  <si>
    <t>관 별</t>
  </si>
  <si>
    <t>구 성 비</t>
  </si>
  <si>
    <t>비 교</t>
  </si>
  <si>
    <t>증 △ 감</t>
  </si>
  <si>
    <t>1.재 산 수 입</t>
  </si>
  <si>
    <t>2.이 월 금</t>
  </si>
  <si>
    <t>3.기 부 원 조 금</t>
  </si>
  <si>
    <t>4.잡 수 입</t>
  </si>
  <si>
    <t>세 입 합 계</t>
  </si>
  <si>
    <t>1.이 사 회 비</t>
  </si>
  <si>
    <t>2.사 무 비</t>
  </si>
  <si>
    <t>3.재 산 조 성 비</t>
  </si>
  <si>
    <t>4.전 출 금</t>
  </si>
  <si>
    <t>5.잡 지 출</t>
  </si>
  <si>
    <t>6.예 비 비</t>
  </si>
  <si>
    <t>세 출 합 계</t>
  </si>
  <si>
    <t>1. 세 입</t>
    <phoneticPr fontId="9" type="noConversion"/>
  </si>
  <si>
    <t>[단위:천원]</t>
  </si>
  <si>
    <t>2. 세 출</t>
    <phoneticPr fontId="9" type="noConversion"/>
  </si>
  <si>
    <t>관</t>
  </si>
  <si>
    <t>항</t>
  </si>
  <si>
    <t>목</t>
  </si>
  <si>
    <t>1.기타재산</t>
  </si>
  <si>
    <t>매각대</t>
  </si>
  <si>
    <t>3.기부원조금</t>
  </si>
  <si>
    <t>1.예금이자</t>
  </si>
  <si>
    <t>1.이사회비</t>
  </si>
  <si>
    <t>1.이사회운영비</t>
  </si>
  <si>
    <t>2.사무비</t>
  </si>
  <si>
    <t>1.수용비</t>
  </si>
  <si>
    <t>1.법인운영비</t>
  </si>
  <si>
    <t>3.재산조성비</t>
  </si>
  <si>
    <t>1.재산매입비</t>
  </si>
  <si>
    <t>1.고등학교법인전출금</t>
  </si>
  <si>
    <t>1.기타제지출</t>
  </si>
  <si>
    <t>법 인 명</t>
  </si>
  <si>
    <t>1. 재 산 수 입</t>
  </si>
  <si>
    <t>2.이월금</t>
  </si>
  <si>
    <t>4.잡수입</t>
  </si>
  <si>
    <t>세입합계</t>
  </si>
  <si>
    <t>1.기본재산수입</t>
  </si>
  <si>
    <t>2.재산 매각대</t>
  </si>
  <si>
    <t>동일학원</t>
  </si>
  <si>
    <t>법인명</t>
  </si>
  <si>
    <t>4.전출금</t>
  </si>
  <si>
    <t>5.잡지출</t>
  </si>
  <si>
    <t>6.예비비</t>
  </si>
  <si>
    <t>세출합계</t>
  </si>
  <si>
    <r>
      <t>1.세입</t>
    </r>
    <r>
      <rPr>
        <sz val="16"/>
        <color theme="1"/>
        <rFont val="맑은 고딕"/>
        <family val="3"/>
        <charset val="129"/>
        <scheme val="minor"/>
      </rPr>
      <t/>
    </r>
    <phoneticPr fontId="9" type="noConversion"/>
  </si>
  <si>
    <t xml:space="preserve"> 【단위:천원】</t>
  </si>
  <si>
    <t>2.세출</t>
    <phoneticPr fontId="9" type="noConversion"/>
  </si>
  <si>
    <t>법인비 세입세출 예산서</t>
    <phoneticPr fontId="9" type="noConversion"/>
  </si>
  <si>
    <t>예산액</t>
    <phoneticPr fontId="9" type="noConversion"/>
  </si>
  <si>
    <t>1. 기본재산수입</t>
  </si>
  <si>
    <t>1.전년도잉여금</t>
  </si>
  <si>
    <t>1.전출금</t>
  </si>
  <si>
    <t>1.제지출</t>
  </si>
  <si>
    <t>1.예비비</t>
  </si>
  <si>
    <t>o 세 입</t>
  </si>
  <si>
    <t>(단위:천원)</t>
  </si>
  <si>
    <t>과      목</t>
  </si>
  <si>
    <t>비교
증감
(1-2)</t>
  </si>
  <si>
    <t>산출기초
(단위:원)</t>
  </si>
  <si>
    <t>세목</t>
  </si>
  <si>
    <t>1. 재산수입</t>
  </si>
  <si>
    <t>o 정기예금이자</t>
  </si>
  <si>
    <t xml:space="preserve">        계</t>
  </si>
  <si>
    <t>2. 재산매각대</t>
  </si>
  <si>
    <t>1.기타재산맥각대</t>
  </si>
  <si>
    <t>1. 기타재산 매각대</t>
  </si>
  <si>
    <t>2. 이월금</t>
  </si>
  <si>
    <t>1. 전년도 이월금</t>
  </si>
  <si>
    <t>1. 이월금</t>
  </si>
  <si>
    <t>o 이월금</t>
  </si>
  <si>
    <t>3. 기부원조금</t>
  </si>
  <si>
    <t>1. 기부원조금</t>
  </si>
  <si>
    <t>1.기부금</t>
  </si>
  <si>
    <t>1. 기부 원조금</t>
  </si>
  <si>
    <t>4. 잡수입</t>
  </si>
  <si>
    <t>1. 예금이자</t>
  </si>
  <si>
    <t>o 예금이자</t>
  </si>
  <si>
    <t>2. 잡수입</t>
  </si>
  <si>
    <t>1.잡수입</t>
  </si>
  <si>
    <t>1. 잡수입</t>
  </si>
  <si>
    <t>세  입  합  계</t>
  </si>
  <si>
    <t>o 세 출</t>
  </si>
  <si>
    <t/>
  </si>
  <si>
    <t>과    목</t>
  </si>
  <si>
    <t>비교증△감</t>
  </si>
  <si>
    <t>산 출 기 초(단위:원)</t>
  </si>
  <si>
    <t>과목해소 및 유의사항</t>
  </si>
  <si>
    <t xml:space="preserve">자동차 보험료    </t>
  </si>
  <si>
    <t>차량비</t>
  </si>
  <si>
    <t xml:space="preserve">자동차 세금  </t>
  </si>
  <si>
    <t xml:space="preserve">환경개선부담금 </t>
  </si>
  <si>
    <t>세무확인수수료</t>
    <phoneticPr fontId="22" type="noConversion"/>
  </si>
  <si>
    <t>계</t>
  </si>
  <si>
    <t>1.시설비</t>
  </si>
  <si>
    <t>2.재산관리비</t>
  </si>
  <si>
    <t>1.공과보험료</t>
  </si>
  <si>
    <t xml:space="preserve">재산세 </t>
  </si>
  <si>
    <t xml:space="preserve">건강보험부담금 </t>
  </si>
  <si>
    <t>법정부담금 전출금</t>
  </si>
  <si>
    <t>법인세환급금</t>
  </si>
  <si>
    <t>교비법인세환급금 전출금</t>
  </si>
  <si>
    <t>9.잡지출</t>
  </si>
  <si>
    <t>10.예비비</t>
  </si>
  <si>
    <t>예비비</t>
  </si>
  <si>
    <t>o법인세환급금</t>
    <phoneticPr fontId="9" type="noConversion"/>
  </si>
  <si>
    <t>o주민세환급금</t>
    <phoneticPr fontId="9" type="noConversion"/>
  </si>
  <si>
    <t>o 정기예금이자</t>
    <phoneticPr fontId="9" type="noConversion"/>
  </si>
  <si>
    <t>공익법인공시수수료</t>
    <phoneticPr fontId="22" type="noConversion"/>
  </si>
  <si>
    <t>기타 공과금, 각종 세금</t>
    <phoneticPr fontId="9" type="noConversion"/>
  </si>
  <si>
    <t>2025학년도</t>
    <phoneticPr fontId="9" type="noConversion"/>
  </si>
  <si>
    <t>2025학년도 세입명세서</t>
    <phoneticPr fontId="22" type="noConversion"/>
  </si>
  <si>
    <t>2024 최종예산</t>
    <phoneticPr fontId="9" type="noConversion"/>
  </si>
  <si>
    <t>2025 예산</t>
    <phoneticPr fontId="9" type="noConversion"/>
  </si>
  <si>
    <t>2024 최종예산</t>
    <phoneticPr fontId="9" type="noConversion"/>
  </si>
  <si>
    <t>2025학년도 세출명세서</t>
    <phoneticPr fontId="22" type="noConversion"/>
  </si>
  <si>
    <t>2025 예산</t>
    <phoneticPr fontId="9" type="noConversion"/>
  </si>
  <si>
    <t>자동차 유지비</t>
    <phoneticPr fontId="9" type="noConversion"/>
  </si>
  <si>
    <t>2025학년도 법인비 본예산 내역표</t>
    <phoneticPr fontId="9" type="noConversion"/>
  </si>
  <si>
    <t>세입 15,389,000원</t>
    <phoneticPr fontId="9" type="noConversion"/>
  </si>
  <si>
    <t>세출  15,389,000원</t>
    <phoneticPr fontId="9" type="noConversion"/>
  </si>
  <si>
    <t xml:space="preserve"> </t>
    <phoneticPr fontId="9" type="noConversion"/>
  </si>
  <si>
    <t>교원채용전형비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</si>
</sst>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 "/>
    <numFmt numFmtId="177" formatCode="#,##0;[Red]\△#,##0"/>
    <numFmt numFmtId="181" formatCode="#,##0_);[Red]\(#,##0\)"/>
  </numFmts>
  <fonts count="34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4"/>
      <color rgb="FF000000"/>
      <name val="한양견명조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돋움"/>
      <family val="3"/>
      <charset val="129"/>
    </font>
    <font>
      <b/>
      <sz val="20"/>
      <color rgb="FF000000"/>
      <name val="돋움"/>
      <family val="3"/>
      <charset val="129"/>
    </font>
    <font>
      <b/>
      <sz val="22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b/>
      <u/>
      <sz val="20"/>
      <color rgb="FF000000"/>
      <name val="한양견명조"/>
      <family val="3"/>
      <charset val="129"/>
    </font>
    <font>
      <sz val="11"/>
      <color rgb="FF000000"/>
      <name val="한양견명조"/>
      <family val="3"/>
      <charset val="129"/>
    </font>
    <font>
      <sz val="16"/>
      <color theme="1"/>
      <name val="한양견명조"/>
      <family val="3"/>
      <charset val="129"/>
    </font>
    <font>
      <b/>
      <sz val="15"/>
      <color theme="1"/>
      <name val="한양견명조"/>
      <family val="3"/>
      <charset val="129"/>
    </font>
    <font>
      <sz val="10"/>
      <color rgb="FF000000"/>
      <name val="한양견명조"/>
      <family val="3"/>
      <charset val="129"/>
    </font>
    <font>
      <sz val="16"/>
      <color theme="1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3"/>
      <color theme="1"/>
      <name val="한양견명조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3"/>
      <color theme="1"/>
      <name val="한양견명조"/>
      <family val="3"/>
      <charset val="129"/>
    </font>
    <font>
      <b/>
      <sz val="16"/>
      <color rgb="FF000000"/>
      <name val="한양견명조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9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rgb="FF0000CC"/>
      <name val="돋움"/>
      <family val="3"/>
      <charset val="129"/>
    </font>
    <font>
      <b/>
      <sz val="11"/>
      <color rgb="FF0000CC"/>
      <name val="돋움"/>
      <family val="3"/>
      <charset val="129"/>
    </font>
    <font>
      <sz val="10"/>
      <color rgb="FF000000"/>
      <name val="굴림"/>
      <family val="3"/>
      <charset val="129"/>
    </font>
    <font>
      <sz val="6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3" fillId="0" borderId="0">
      <alignment vertical="center"/>
    </xf>
    <xf numFmtId="41" fontId="23" fillId="0" borderId="0">
      <alignment vertical="center"/>
    </xf>
  </cellStyleXfs>
  <cellXfs count="19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4" fillId="0" borderId="0" xfId="0" applyFont="1">
      <alignment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23" fillId="0" borderId="0" xfId="1" applyNumberFormat="1">
      <alignment vertical="center"/>
    </xf>
    <xf numFmtId="176" fontId="23" fillId="0" borderId="0" xfId="1" applyNumberFormat="1">
      <alignment vertical="center"/>
    </xf>
    <xf numFmtId="0" fontId="24" fillId="0" borderId="0" xfId="1" applyNumberFormat="1" applyFont="1">
      <alignment vertical="center"/>
    </xf>
    <xf numFmtId="0" fontId="25" fillId="0" borderId="1" xfId="1" applyNumberFormat="1" applyFont="1" applyBorder="1" applyAlignment="1">
      <alignment horizontal="center" vertical="center"/>
    </xf>
    <xf numFmtId="0" fontId="24" fillId="0" borderId="11" xfId="1" applyNumberFormat="1" applyFont="1" applyBorder="1" applyAlignment="1">
      <alignment vertical="center"/>
    </xf>
    <xf numFmtId="0" fontId="24" fillId="0" borderId="13" xfId="1" applyNumberFormat="1" applyFont="1" applyBorder="1" applyAlignment="1">
      <alignment vertical="center"/>
    </xf>
    <xf numFmtId="0" fontId="24" fillId="0" borderId="12" xfId="1" applyNumberFormat="1" applyFont="1" applyBorder="1" applyAlignment="1">
      <alignment vertical="center"/>
    </xf>
    <xf numFmtId="41" fontId="26" fillId="0" borderId="1" xfId="2" applyNumberFormat="1" applyFont="1" applyBorder="1" applyAlignment="1">
      <alignment horizontal="right" vertical="center"/>
    </xf>
    <xf numFmtId="176" fontId="24" fillId="0" borderId="11" xfId="1" applyNumberFormat="1" applyFont="1" applyBorder="1" applyAlignment="1">
      <alignment horizontal="left" vertical="center"/>
    </xf>
    <xf numFmtId="41" fontId="24" fillId="0" borderId="12" xfId="2" applyNumberFormat="1" applyFont="1" applyBorder="1" applyAlignment="1">
      <alignment horizontal="right" vertical="center"/>
    </xf>
    <xf numFmtId="0" fontId="25" fillId="0" borderId="8" xfId="1" applyNumberFormat="1" applyFont="1" applyBorder="1" applyAlignment="1">
      <alignment horizontal="left" vertical="center"/>
    </xf>
    <xf numFmtId="0" fontId="25" fillId="0" borderId="11" xfId="1" applyNumberFormat="1" applyFont="1" applyBorder="1" applyAlignment="1">
      <alignment vertical="center"/>
    </xf>
    <xf numFmtId="0" fontId="25" fillId="0" borderId="13" xfId="1" applyNumberFormat="1" applyFont="1" applyBorder="1" applyAlignment="1">
      <alignment vertical="center"/>
    </xf>
    <xf numFmtId="0" fontId="25" fillId="0" borderId="12" xfId="1" applyNumberFormat="1" applyFont="1" applyBorder="1" applyAlignment="1">
      <alignment vertical="center"/>
    </xf>
    <xf numFmtId="176" fontId="26" fillId="0" borderId="11" xfId="1" applyNumberFormat="1" applyFont="1" applyBorder="1" applyAlignment="1">
      <alignment horizontal="left" vertical="center"/>
    </xf>
    <xf numFmtId="41" fontId="26" fillId="0" borderId="12" xfId="2" applyNumberFormat="1" applyFont="1" applyBorder="1" applyAlignment="1">
      <alignment horizontal="right" vertical="center"/>
    </xf>
    <xf numFmtId="0" fontId="25" fillId="0" borderId="10" xfId="1" applyNumberFormat="1" applyFont="1" applyBorder="1" applyAlignment="1">
      <alignment horizontal="left" vertical="center"/>
    </xf>
    <xf numFmtId="0" fontId="25" fillId="0" borderId="14" xfId="1" applyNumberFormat="1" applyFont="1" applyBorder="1" applyAlignment="1">
      <alignment horizontal="left" vertical="center"/>
    </xf>
    <xf numFmtId="0" fontId="25" fillId="0" borderId="15" xfId="1" applyNumberFormat="1" applyFont="1" applyBorder="1" applyAlignment="1">
      <alignment horizontal="left" vertical="center"/>
    </xf>
    <xf numFmtId="0" fontId="25" fillId="0" borderId="16" xfId="1" applyNumberFormat="1" applyFont="1" applyBorder="1" applyAlignment="1">
      <alignment horizontal="left" vertical="center"/>
    </xf>
    <xf numFmtId="0" fontId="25" fillId="0" borderId="10" xfId="1" applyNumberFormat="1" applyFont="1" applyBorder="1" applyAlignment="1">
      <alignment horizontal="left" vertical="center" wrapText="1"/>
    </xf>
    <xf numFmtId="41" fontId="24" fillId="0" borderId="1" xfId="2" applyNumberFormat="1" applyFont="1" applyBorder="1" applyAlignment="1">
      <alignment horizontal="right" vertical="center"/>
    </xf>
    <xf numFmtId="0" fontId="25" fillId="0" borderId="8" xfId="1" applyNumberFormat="1" applyFont="1" applyBorder="1" applyAlignment="1">
      <alignment vertical="center"/>
    </xf>
    <xf numFmtId="0" fontId="25" fillId="0" borderId="10" xfId="1" applyNumberFormat="1" applyFont="1" applyBorder="1" applyAlignment="1">
      <alignment vertical="center"/>
    </xf>
    <xf numFmtId="0" fontId="25" fillId="0" borderId="9" xfId="1" applyNumberFormat="1" applyFont="1" applyBorder="1" applyAlignment="1">
      <alignment horizontal="left" vertical="center"/>
    </xf>
    <xf numFmtId="0" fontId="25" fillId="0" borderId="1" xfId="1" applyNumberFormat="1" applyFont="1" applyBorder="1" applyAlignment="1">
      <alignment horizontal="left" vertical="center"/>
    </xf>
    <xf numFmtId="0" fontId="27" fillId="0" borderId="9" xfId="1" applyNumberFormat="1" applyFont="1" applyBorder="1" applyAlignment="1">
      <alignment horizontal="left" vertical="center"/>
    </xf>
    <xf numFmtId="0" fontId="27" fillId="0" borderId="1" xfId="1" applyNumberFormat="1" applyFont="1" applyBorder="1" applyAlignment="1">
      <alignment horizontal="left" vertical="center"/>
    </xf>
    <xf numFmtId="41" fontId="25" fillId="0" borderId="1" xfId="2" applyNumberFormat="1" applyFont="1" applyBorder="1" applyAlignment="1">
      <alignment horizontal="right" vertical="center"/>
    </xf>
    <xf numFmtId="176" fontId="25" fillId="0" borderId="11" xfId="1" applyNumberFormat="1" applyFont="1" applyBorder="1" applyAlignment="1">
      <alignment horizontal="left" vertical="center"/>
    </xf>
    <xf numFmtId="41" fontId="25" fillId="0" borderId="12" xfId="2" applyNumberFormat="1" applyFont="1" applyBorder="1" applyAlignment="1">
      <alignment horizontal="right" vertical="center"/>
    </xf>
    <xf numFmtId="0" fontId="27" fillId="0" borderId="8" xfId="1" applyNumberFormat="1" applyFont="1" applyBorder="1" applyAlignment="1">
      <alignment horizontal="left" vertical="center"/>
    </xf>
    <xf numFmtId="0" fontId="27" fillId="0" borderId="10" xfId="1" applyNumberFormat="1" applyFont="1" applyBorder="1" applyAlignment="1">
      <alignment horizontal="left" vertical="center"/>
    </xf>
    <xf numFmtId="0" fontId="27" fillId="0" borderId="1" xfId="1" applyNumberFormat="1" applyFont="1" applyBorder="1" applyAlignment="1">
      <alignment vertical="center"/>
    </xf>
    <xf numFmtId="41" fontId="26" fillId="0" borderId="1" xfId="2" applyNumberFormat="1" applyFont="1" applyBorder="1" applyAlignment="1">
      <alignment vertical="center"/>
    </xf>
    <xf numFmtId="0" fontId="27" fillId="0" borderId="11" xfId="1" applyNumberFormat="1" applyFont="1" applyBorder="1" applyAlignment="1">
      <alignment vertical="center"/>
    </xf>
    <xf numFmtId="0" fontId="27" fillId="0" borderId="12" xfId="1" applyNumberFormat="1" applyFont="1" applyBorder="1" applyAlignment="1">
      <alignment vertical="center"/>
    </xf>
    <xf numFmtId="41" fontId="24" fillId="0" borderId="1" xfId="2" applyNumberFormat="1" applyFont="1" applyBorder="1" applyAlignment="1">
      <alignment vertical="center"/>
    </xf>
    <xf numFmtId="0" fontId="28" fillId="0" borderId="0" xfId="1" applyNumberFormat="1" applyFont="1" applyAlignment="1">
      <alignment vertical="center"/>
    </xf>
    <xf numFmtId="0" fontId="29" fillId="0" borderId="20" xfId="1" applyNumberFormat="1" applyFont="1" applyBorder="1" applyAlignment="1">
      <alignment horizontal="center" vertical="center" shrinkToFit="1"/>
    </xf>
    <xf numFmtId="0" fontId="29" fillId="0" borderId="1" xfId="1" applyNumberFormat="1" applyFont="1" applyBorder="1" applyAlignment="1">
      <alignment horizontal="center" vertical="center" shrinkToFit="1"/>
    </xf>
    <xf numFmtId="0" fontId="30" fillId="0" borderId="20" xfId="1" applyNumberFormat="1" applyFont="1" applyBorder="1" applyAlignment="1">
      <alignment horizontal="center" vertical="center" shrinkToFit="1"/>
    </xf>
    <xf numFmtId="3" fontId="30" fillId="0" borderId="12" xfId="1" applyNumberFormat="1" applyFont="1" applyBorder="1" applyAlignment="1">
      <alignment horizontal="right" vertical="center" shrinkToFit="1"/>
    </xf>
    <xf numFmtId="177" fontId="30" fillId="0" borderId="19" xfId="1" applyNumberFormat="1" applyFont="1" applyBorder="1" applyAlignment="1">
      <alignment horizontal="right" vertical="center" shrinkToFit="1"/>
    </xf>
    <xf numFmtId="0" fontId="30" fillId="0" borderId="16" xfId="1" applyNumberFormat="1" applyFont="1" applyBorder="1" applyAlignment="1">
      <alignment horizontal="left" vertical="center" shrinkToFit="1"/>
    </xf>
    <xf numFmtId="3" fontId="30" fillId="0" borderId="18" xfId="1" applyNumberFormat="1" applyFont="1" applyBorder="1" applyAlignment="1">
      <alignment horizontal="right" vertical="center" shrinkToFit="1"/>
    </xf>
    <xf numFmtId="0" fontId="30" fillId="0" borderId="9" xfId="1" applyNumberFormat="1" applyFont="1" applyBorder="1" applyAlignment="1">
      <alignment horizontal="left" vertical="center" shrinkToFit="1"/>
    </xf>
    <xf numFmtId="0" fontId="29" fillId="0" borderId="8" xfId="1" applyNumberFormat="1" applyFont="1" applyBorder="1" applyAlignment="1">
      <alignment horizontal="left" vertical="center" shrinkToFit="1"/>
    </xf>
    <xf numFmtId="3" fontId="29" fillId="0" borderId="8" xfId="1" applyNumberFormat="1" applyFont="1" applyBorder="1" applyAlignment="1">
      <alignment horizontal="right" vertical="center" shrinkToFit="1"/>
    </xf>
    <xf numFmtId="177" fontId="29" fillId="0" borderId="19" xfId="1" applyNumberFormat="1" applyFont="1" applyBorder="1" applyAlignment="1">
      <alignment horizontal="right" vertical="center" shrinkToFit="1"/>
    </xf>
    <xf numFmtId="0" fontId="29" fillId="0" borderId="16" xfId="1" applyNumberFormat="1" applyFont="1" applyBorder="1" applyAlignment="1">
      <alignment horizontal="left" vertical="center" shrinkToFit="1"/>
    </xf>
    <xf numFmtId="3" fontId="29" fillId="0" borderId="18" xfId="1" applyNumberFormat="1" applyFont="1" applyBorder="1" applyAlignment="1">
      <alignment horizontal="right" vertical="center" shrinkToFit="1"/>
    </xf>
    <xf numFmtId="0" fontId="29" fillId="0" borderId="9" xfId="1" applyNumberFormat="1" applyFont="1" applyBorder="1" applyAlignment="1">
      <alignment horizontal="left" vertical="center" shrinkToFit="1"/>
    </xf>
    <xf numFmtId="0" fontId="29" fillId="0" borderId="10" xfId="1" applyNumberFormat="1" applyFont="1" applyBorder="1" applyAlignment="1">
      <alignment horizontal="left" vertical="center" shrinkToFit="1"/>
    </xf>
    <xf numFmtId="0" fontId="29" fillId="0" borderId="0" xfId="1" applyNumberFormat="1" applyFont="1" applyAlignment="1">
      <alignment horizontal="left" vertical="center" shrinkToFit="1"/>
    </xf>
    <xf numFmtId="3" fontId="29" fillId="0" borderId="19" xfId="1" applyNumberFormat="1" applyFont="1" applyBorder="1" applyAlignment="1">
      <alignment horizontal="right" vertical="center" shrinkToFit="1"/>
    </xf>
    <xf numFmtId="0" fontId="29" fillId="0" borderId="8" xfId="1" applyNumberFormat="1" applyFont="1" applyBorder="1" applyAlignment="1">
      <alignment horizontal="justify" vertical="center" wrapText="1"/>
    </xf>
    <xf numFmtId="3" fontId="31" fillId="0" borderId="12" xfId="1" applyNumberFormat="1" applyFont="1" applyBorder="1" applyAlignment="1">
      <alignment horizontal="right" vertical="center" shrinkToFit="1"/>
    </xf>
    <xf numFmtId="0" fontId="31" fillId="0" borderId="11" xfId="1" applyNumberFormat="1" applyFont="1" applyBorder="1" applyAlignment="1">
      <alignment horizontal="left" vertical="center" shrinkToFit="1"/>
    </xf>
    <xf numFmtId="0" fontId="31" fillId="0" borderId="1" xfId="1" applyNumberFormat="1" applyFont="1" applyBorder="1" applyAlignment="1">
      <alignment horizontal="left" vertical="center" shrinkToFit="1"/>
    </xf>
    <xf numFmtId="0" fontId="29" fillId="0" borderId="15" xfId="1" applyNumberFormat="1" applyFont="1" applyBorder="1" applyAlignment="1">
      <alignment horizontal="left" vertical="center" shrinkToFit="1"/>
    </xf>
    <xf numFmtId="0" fontId="32" fillId="0" borderId="10" xfId="1" applyNumberFormat="1" applyFont="1" applyBorder="1" applyAlignment="1">
      <alignment horizontal="justify" vertical="center" wrapText="1"/>
    </xf>
    <xf numFmtId="0" fontId="29" fillId="0" borderId="10" xfId="1" applyNumberFormat="1" applyFont="1" applyBorder="1" applyAlignment="1">
      <alignment horizontal="center" vertical="center" shrinkToFit="1"/>
    </xf>
    <xf numFmtId="3" fontId="29" fillId="0" borderId="20" xfId="1" applyNumberFormat="1" applyFont="1" applyBorder="1" applyAlignment="1">
      <alignment horizontal="right" vertical="center" shrinkToFit="1"/>
    </xf>
    <xf numFmtId="0" fontId="29" fillId="0" borderId="10" xfId="1" applyNumberFormat="1" applyFont="1" applyFill="1" applyBorder="1" applyAlignment="1" applyProtection="1">
      <alignment horizontal="left" vertical="center"/>
    </xf>
    <xf numFmtId="177" fontId="31" fillId="0" borderId="19" xfId="1" applyNumberFormat="1" applyFont="1" applyBorder="1" applyAlignment="1">
      <alignment horizontal="right" vertical="center" shrinkToFit="1"/>
    </xf>
    <xf numFmtId="0" fontId="31" fillId="0" borderId="16" xfId="1" applyNumberFormat="1" applyFont="1" applyBorder="1" applyAlignment="1">
      <alignment horizontal="left" vertical="center" shrinkToFit="1"/>
    </xf>
    <xf numFmtId="3" fontId="31" fillId="0" borderId="18" xfId="1" applyNumberFormat="1" applyFont="1" applyBorder="1" applyAlignment="1">
      <alignment horizontal="right" vertical="center" shrinkToFit="1"/>
    </xf>
    <xf numFmtId="3" fontId="29" fillId="0" borderId="19" xfId="1" applyNumberFormat="1" applyFont="1" applyFill="1" applyBorder="1" applyAlignment="1">
      <alignment horizontal="right" vertical="center" shrinkToFit="1"/>
    </xf>
    <xf numFmtId="3" fontId="29" fillId="0" borderId="9" xfId="1" applyNumberFormat="1" applyFont="1" applyBorder="1" applyAlignment="1">
      <alignment horizontal="right" vertical="center" shrinkToFit="1"/>
    </xf>
    <xf numFmtId="3" fontId="29" fillId="0" borderId="18" xfId="1" applyNumberFormat="1" applyFont="1" applyFill="1" applyBorder="1" applyAlignment="1">
      <alignment horizontal="right" vertical="center" shrinkToFit="1"/>
    </xf>
    <xf numFmtId="0" fontId="29" fillId="0" borderId="10" xfId="1" applyNumberFormat="1" applyFont="1" applyFill="1" applyBorder="1" applyAlignment="1">
      <alignment horizontal="left" vertical="center" shrinkToFit="1"/>
    </xf>
    <xf numFmtId="0" fontId="29" fillId="0" borderId="14" xfId="1" applyNumberFormat="1" applyFont="1" applyBorder="1" applyAlignment="1">
      <alignment horizontal="left" vertical="center" shrinkToFit="1"/>
    </xf>
    <xf numFmtId="0" fontId="31" fillId="0" borderId="9" xfId="1" applyNumberFormat="1" applyFont="1" applyBorder="1" applyAlignment="1">
      <alignment horizontal="left" vertical="center" shrinkToFit="1"/>
    </xf>
    <xf numFmtId="3" fontId="29" fillId="0" borderId="0" xfId="1" applyNumberFormat="1" applyFont="1" applyFill="1" applyBorder="1" applyAlignment="1">
      <alignment horizontal="right" vertical="center" shrinkToFit="1"/>
    </xf>
    <xf numFmtId="0" fontId="31" fillId="0" borderId="11" xfId="1" applyNumberFormat="1" applyFont="1" applyBorder="1" applyAlignment="1">
      <alignment horizontal="center" vertical="center" shrinkToFit="1"/>
    </xf>
    <xf numFmtId="0" fontId="31" fillId="0" borderId="12" xfId="1" applyNumberFormat="1" applyFont="1" applyBorder="1" applyAlignment="1">
      <alignment horizontal="center" vertical="center" shrinkToFit="1"/>
    </xf>
    <xf numFmtId="176" fontId="26" fillId="0" borderId="14" xfId="1" applyNumberFormat="1" applyFont="1" applyBorder="1" applyAlignment="1">
      <alignment horizontal="left" vertical="center"/>
    </xf>
    <xf numFmtId="41" fontId="26" fillId="0" borderId="19" xfId="2" applyNumberFormat="1" applyFont="1" applyBorder="1" applyAlignment="1">
      <alignment horizontal="right" vertical="center"/>
    </xf>
    <xf numFmtId="176" fontId="26" fillId="0" borderId="15" xfId="1" applyNumberFormat="1" applyFont="1" applyBorder="1" applyAlignment="1">
      <alignment horizontal="left" vertical="center"/>
    </xf>
    <xf numFmtId="41" fontId="26" fillId="0" borderId="20" xfId="2" applyNumberFormat="1" applyFont="1" applyBorder="1" applyAlignment="1">
      <alignment horizontal="right" vertical="center"/>
    </xf>
    <xf numFmtId="176" fontId="26" fillId="0" borderId="21" xfId="1" applyNumberFormat="1" applyFont="1" applyBorder="1" applyAlignment="1">
      <alignment horizontal="left" vertical="center"/>
    </xf>
    <xf numFmtId="41" fontId="26" fillId="0" borderId="22" xfId="2" applyNumberFormat="1" applyFont="1" applyBorder="1" applyAlignment="1">
      <alignment horizontal="right" vertical="center"/>
    </xf>
    <xf numFmtId="176" fontId="24" fillId="0" borderId="16" xfId="1" applyNumberFormat="1" applyFont="1" applyBorder="1" applyAlignment="1">
      <alignment horizontal="left" vertical="center"/>
    </xf>
    <xf numFmtId="41" fontId="24" fillId="0" borderId="18" xfId="2" applyNumberFormat="1" applyFont="1" applyBorder="1" applyAlignment="1">
      <alignment horizontal="right" vertical="center"/>
    </xf>
    <xf numFmtId="0" fontId="7" fillId="0" borderId="0" xfId="1" quotePrefix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29" fillId="0" borderId="15" xfId="0" applyNumberFormat="1" applyFont="1" applyBorder="1" applyAlignment="1">
      <alignment horizontal="left" vertical="center" shrinkToFit="1"/>
    </xf>
    <xf numFmtId="0" fontId="33" fillId="0" borderId="10" xfId="1" applyNumberFormat="1" applyFont="1" applyBorder="1" applyAlignment="1">
      <alignment horizontal="justify" vertical="center" wrapText="1"/>
    </xf>
    <xf numFmtId="0" fontId="29" fillId="0" borderId="21" xfId="1" applyNumberFormat="1" applyFont="1" applyBorder="1" applyAlignment="1">
      <alignment horizontal="left" vertical="center" shrinkToFit="1"/>
    </xf>
    <xf numFmtId="3" fontId="29" fillId="0" borderId="22" xfId="1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1" fontId="26" fillId="0" borderId="14" xfId="2" applyNumberFormat="1" applyFont="1" applyBorder="1" applyAlignment="1">
      <alignment horizontal="right" vertical="center"/>
    </xf>
    <xf numFmtId="41" fontId="26" fillId="0" borderId="15" xfId="2" applyNumberFormat="1" applyFont="1" applyBorder="1" applyAlignment="1">
      <alignment horizontal="right" vertical="center"/>
    </xf>
    <xf numFmtId="41" fontId="26" fillId="0" borderId="16" xfId="2" applyNumberFormat="1" applyFont="1" applyBorder="1" applyAlignment="1">
      <alignment horizontal="right" vertical="center"/>
    </xf>
    <xf numFmtId="0" fontId="7" fillId="0" borderId="0" xfId="1" applyNumberFormat="1" applyFont="1" applyAlignment="1">
      <alignment horizontal="center" vertical="center"/>
    </xf>
    <xf numFmtId="176" fontId="24" fillId="0" borderId="0" xfId="1" applyNumberFormat="1" applyFont="1" applyAlignment="1">
      <alignment horizontal="right" vertical="center"/>
    </xf>
    <xf numFmtId="0" fontId="25" fillId="0" borderId="1" xfId="1" applyNumberFormat="1" applyFont="1" applyBorder="1" applyAlignment="1">
      <alignment horizontal="center" vertical="center"/>
    </xf>
    <xf numFmtId="176" fontId="25" fillId="0" borderId="1" xfId="1" applyNumberFormat="1" applyFont="1" applyBorder="1" applyAlignment="1">
      <alignment horizontal="center" vertical="center" wrapText="1"/>
    </xf>
    <xf numFmtId="176" fontId="25" fillId="0" borderId="1" xfId="1" applyNumberFormat="1" applyFont="1" applyBorder="1" applyAlignment="1">
      <alignment horizontal="center" vertical="center"/>
    </xf>
    <xf numFmtId="0" fontId="25" fillId="0" borderId="8" xfId="1" applyNumberFormat="1" applyFont="1" applyBorder="1" applyAlignment="1">
      <alignment horizontal="center" vertical="center"/>
    </xf>
    <xf numFmtId="0" fontId="25" fillId="0" borderId="10" xfId="1" applyNumberFormat="1" applyFont="1" applyBorder="1" applyAlignment="1">
      <alignment horizontal="center" vertical="center"/>
    </xf>
    <xf numFmtId="0" fontId="25" fillId="0" borderId="9" xfId="1" applyNumberFormat="1" applyFont="1" applyBorder="1" applyAlignment="1">
      <alignment horizontal="center" vertical="center"/>
    </xf>
    <xf numFmtId="0" fontId="25" fillId="0" borderId="11" xfId="1" applyNumberFormat="1" applyFont="1" applyBorder="1" applyAlignment="1">
      <alignment horizontal="left" vertical="center"/>
    </xf>
    <xf numFmtId="0" fontId="25" fillId="0" borderId="12" xfId="1" applyNumberFormat="1" applyFont="1" applyBorder="1" applyAlignment="1">
      <alignment horizontal="left" vertical="center"/>
    </xf>
    <xf numFmtId="41" fontId="26" fillId="0" borderId="8" xfId="2" applyNumberFormat="1" applyFont="1" applyBorder="1" applyAlignment="1">
      <alignment horizontal="right" vertical="center"/>
    </xf>
    <xf numFmtId="41" fontId="26" fillId="0" borderId="10" xfId="2" applyNumberFormat="1" applyFont="1" applyBorder="1" applyAlignment="1">
      <alignment horizontal="right" vertical="center"/>
    </xf>
    <xf numFmtId="41" fontId="26" fillId="0" borderId="9" xfId="2" applyNumberFormat="1" applyFont="1" applyBorder="1" applyAlignment="1">
      <alignment horizontal="right" vertical="center"/>
    </xf>
    <xf numFmtId="0" fontId="27" fillId="0" borderId="11" xfId="1" applyNumberFormat="1" applyFont="1" applyBorder="1" applyAlignment="1">
      <alignment horizontal="left" vertical="center"/>
    </xf>
    <xf numFmtId="0" fontId="27" fillId="0" borderId="13" xfId="1" applyNumberFormat="1" applyFont="1" applyBorder="1" applyAlignment="1">
      <alignment horizontal="left" vertical="center"/>
    </xf>
    <xf numFmtId="0" fontId="27" fillId="0" borderId="12" xfId="1" applyNumberFormat="1" applyFont="1" applyBorder="1" applyAlignment="1">
      <alignment horizontal="left" vertical="center"/>
    </xf>
    <xf numFmtId="0" fontId="25" fillId="0" borderId="13" xfId="1" applyNumberFormat="1" applyFont="1" applyBorder="1" applyAlignment="1">
      <alignment horizontal="left" vertical="center"/>
    </xf>
    <xf numFmtId="0" fontId="25" fillId="0" borderId="11" xfId="1" applyNumberFormat="1" applyFont="1" applyBorder="1" applyAlignment="1">
      <alignment horizontal="center" vertical="center"/>
    </xf>
    <xf numFmtId="0" fontId="25" fillId="0" borderId="12" xfId="1" applyNumberFormat="1" applyFont="1" applyBorder="1" applyAlignment="1">
      <alignment horizontal="center" vertical="center"/>
    </xf>
    <xf numFmtId="0" fontId="24" fillId="0" borderId="11" xfId="1" applyNumberFormat="1" applyFont="1" applyBorder="1" applyAlignment="1">
      <alignment horizontal="left" vertical="center"/>
    </xf>
    <xf numFmtId="0" fontId="24" fillId="0" borderId="13" xfId="1" applyNumberFormat="1" applyFont="1" applyBorder="1" applyAlignment="1">
      <alignment horizontal="left" vertical="center"/>
    </xf>
    <xf numFmtId="0" fontId="24" fillId="0" borderId="12" xfId="1" applyNumberFormat="1" applyFont="1" applyBorder="1" applyAlignment="1">
      <alignment horizontal="left" vertical="center"/>
    </xf>
    <xf numFmtId="0" fontId="25" fillId="0" borderId="16" xfId="1" applyNumberFormat="1" applyFont="1" applyBorder="1" applyAlignment="1">
      <alignment horizontal="left" vertical="center"/>
    </xf>
    <xf numFmtId="0" fontId="25" fillId="0" borderId="17" xfId="1" applyNumberFormat="1" applyFont="1" applyBorder="1" applyAlignment="1">
      <alignment horizontal="left" vertical="center"/>
    </xf>
    <xf numFmtId="0" fontId="25" fillId="0" borderId="18" xfId="1" applyNumberFormat="1" applyFont="1" applyBorder="1" applyAlignment="1">
      <alignment horizontal="left" vertical="center"/>
    </xf>
    <xf numFmtId="41" fontId="26" fillId="0" borderId="8" xfId="2" applyNumberFormat="1" applyFont="1" applyBorder="1" applyAlignment="1">
      <alignment horizontal="center" vertical="center"/>
    </xf>
    <xf numFmtId="41" fontId="26" fillId="0" borderId="10" xfId="2" applyNumberFormat="1" applyFont="1" applyBorder="1" applyAlignment="1">
      <alignment horizontal="center" vertical="center"/>
    </xf>
    <xf numFmtId="41" fontId="26" fillId="0" borderId="9" xfId="2" applyNumberFormat="1" applyFont="1" applyBorder="1" applyAlignment="1">
      <alignment horizontal="center" vertical="center"/>
    </xf>
    <xf numFmtId="41" fontId="26" fillId="0" borderId="14" xfId="2" applyNumberFormat="1" applyFont="1" applyBorder="1" applyAlignment="1">
      <alignment horizontal="center" vertical="center"/>
    </xf>
    <xf numFmtId="41" fontId="26" fillId="0" borderId="15" xfId="2" applyNumberFormat="1" applyFont="1" applyBorder="1" applyAlignment="1">
      <alignment horizontal="center" vertical="center"/>
    </xf>
    <xf numFmtId="41" fontId="26" fillId="0" borderId="16" xfId="2" applyNumberFormat="1" applyFont="1" applyBorder="1" applyAlignment="1">
      <alignment horizontal="center" vertical="center"/>
    </xf>
    <xf numFmtId="0" fontId="24" fillId="0" borderId="1" xfId="1" applyNumberFormat="1" applyFont="1" applyBorder="1" applyAlignment="1">
      <alignment horizontal="center" vertical="center"/>
    </xf>
    <xf numFmtId="0" fontId="27" fillId="0" borderId="8" xfId="1" applyNumberFormat="1" applyFont="1" applyBorder="1" applyAlignment="1">
      <alignment horizontal="center" vertical="center"/>
    </xf>
    <xf numFmtId="0" fontId="27" fillId="0" borderId="9" xfId="1" applyNumberFormat="1" applyFont="1" applyBorder="1" applyAlignment="1">
      <alignment horizontal="center" vertical="center"/>
    </xf>
    <xf numFmtId="0" fontId="27" fillId="0" borderId="10" xfId="1" applyNumberFormat="1" applyFont="1" applyBorder="1" applyAlignment="1">
      <alignment horizontal="center" vertical="center"/>
    </xf>
    <xf numFmtId="0" fontId="27" fillId="0" borderId="14" xfId="1" applyNumberFormat="1" applyFont="1" applyBorder="1" applyAlignment="1">
      <alignment horizontal="center" vertical="center"/>
    </xf>
    <xf numFmtId="0" fontId="27" fillId="0" borderId="19" xfId="1" applyNumberFormat="1" applyFont="1" applyBorder="1" applyAlignment="1">
      <alignment horizontal="center" vertical="center"/>
    </xf>
    <xf numFmtId="0" fontId="27" fillId="0" borderId="15" xfId="1" applyNumberFormat="1" applyFont="1" applyBorder="1" applyAlignment="1">
      <alignment horizontal="center" vertical="center"/>
    </xf>
    <xf numFmtId="0" fontId="27" fillId="0" borderId="20" xfId="1" applyNumberFormat="1" applyFont="1" applyBorder="1" applyAlignment="1">
      <alignment horizontal="center" vertical="center"/>
    </xf>
    <xf numFmtId="0" fontId="27" fillId="0" borderId="16" xfId="1" applyNumberFormat="1" applyFont="1" applyBorder="1" applyAlignment="1">
      <alignment horizontal="center" vertical="center"/>
    </xf>
    <xf numFmtId="0" fontId="27" fillId="0" borderId="18" xfId="1" applyNumberFormat="1" applyFont="1" applyBorder="1" applyAlignment="1">
      <alignment horizontal="center" vertical="center"/>
    </xf>
    <xf numFmtId="0" fontId="29" fillId="0" borderId="11" xfId="1" applyNumberFormat="1" applyFont="1" applyBorder="1" applyAlignment="1">
      <alignment horizontal="left" vertical="center" shrinkToFit="1"/>
    </xf>
    <xf numFmtId="0" fontId="29" fillId="0" borderId="12" xfId="1" applyNumberFormat="1" applyFont="1" applyBorder="1" applyAlignment="1">
      <alignment horizontal="left" vertical="center" shrinkToFit="1"/>
    </xf>
    <xf numFmtId="0" fontId="7" fillId="0" borderId="0" xfId="1" quotePrefix="1" applyNumberFormat="1" applyFont="1" applyAlignment="1">
      <alignment horizontal="center" vertical="center"/>
    </xf>
    <xf numFmtId="0" fontId="29" fillId="0" borderId="11" xfId="1" applyNumberFormat="1" applyFont="1" applyBorder="1" applyAlignment="1">
      <alignment horizontal="center" vertical="center" shrinkToFit="1"/>
    </xf>
    <xf numFmtId="0" fontId="29" fillId="0" borderId="13" xfId="1" applyNumberFormat="1" applyFont="1" applyBorder="1" applyAlignment="1">
      <alignment horizontal="center" vertical="center" shrinkToFit="1"/>
    </xf>
    <xf numFmtId="0" fontId="29" fillId="0" borderId="12" xfId="1" applyNumberFormat="1" applyFont="1" applyBorder="1" applyAlignment="1">
      <alignment horizontal="center" vertical="center" shrinkToFit="1"/>
    </xf>
    <xf numFmtId="0" fontId="29" fillId="0" borderId="8" xfId="1" applyNumberFormat="1" applyFont="1" applyBorder="1" applyAlignment="1">
      <alignment horizontal="center" vertical="center" shrinkToFit="1"/>
    </xf>
    <xf numFmtId="0" fontId="29" fillId="0" borderId="9" xfId="1" applyNumberFormat="1" applyFont="1" applyBorder="1" applyAlignment="1">
      <alignment horizontal="center" vertical="center" shrinkToFit="1"/>
    </xf>
    <xf numFmtId="0" fontId="29" fillId="0" borderId="14" xfId="1" applyNumberFormat="1" applyFont="1" applyBorder="1" applyAlignment="1">
      <alignment horizontal="center" vertical="center" shrinkToFit="1"/>
    </xf>
    <xf numFmtId="0" fontId="29" fillId="0" borderId="19" xfId="1" applyNumberFormat="1" applyFont="1" applyBorder="1" applyAlignment="1">
      <alignment horizontal="center" vertical="center" shrinkToFit="1"/>
    </xf>
    <xf numFmtId="0" fontId="29" fillId="0" borderId="16" xfId="1" applyNumberFormat="1" applyFont="1" applyBorder="1" applyAlignment="1">
      <alignment horizontal="center" vertical="center" shrinkToFit="1"/>
    </xf>
    <xf numFmtId="0" fontId="29" fillId="0" borderId="18" xfId="1" applyNumberFormat="1" applyFont="1" applyBorder="1" applyAlignment="1">
      <alignment horizontal="center" vertical="center" shrinkToFit="1"/>
    </xf>
    <xf numFmtId="0" fontId="30" fillId="0" borderId="11" xfId="1" applyNumberFormat="1" applyFont="1" applyBorder="1" applyAlignment="1">
      <alignment horizontal="left" vertical="center" shrinkToFit="1"/>
    </xf>
    <xf numFmtId="0" fontId="30" fillId="0" borderId="13" xfId="1" applyNumberFormat="1" applyFont="1" applyBorder="1" applyAlignment="1">
      <alignment horizontal="left" vertical="center" shrinkToFit="1"/>
    </xf>
    <xf numFmtId="0" fontId="30" fillId="0" borderId="12" xfId="1" applyNumberFormat="1" applyFont="1" applyBorder="1" applyAlignment="1">
      <alignment horizontal="left" vertical="center" shrinkToFit="1"/>
    </xf>
    <xf numFmtId="0" fontId="31" fillId="0" borderId="11" xfId="1" applyNumberFormat="1" applyFont="1" applyBorder="1" applyAlignment="1">
      <alignment horizontal="left" vertical="center" shrinkToFit="1"/>
    </xf>
    <xf numFmtId="0" fontId="31" fillId="0" borderId="13" xfId="1" applyNumberFormat="1" applyFont="1" applyBorder="1" applyAlignment="1">
      <alignment horizontal="left" vertical="center" shrinkToFit="1"/>
    </xf>
    <xf numFmtId="0" fontId="31" fillId="0" borderId="12" xfId="1" applyNumberFormat="1" applyFont="1" applyBorder="1" applyAlignment="1">
      <alignment horizontal="left" vertical="center" shrinkToFit="1"/>
    </xf>
    <xf numFmtId="0" fontId="31" fillId="0" borderId="11" xfId="1" applyNumberFormat="1" applyFont="1" applyBorder="1" applyAlignment="1">
      <alignment horizontal="center" vertical="center" shrinkToFit="1"/>
    </xf>
    <xf numFmtId="0" fontId="31" fillId="0" borderId="13" xfId="1" applyNumberFormat="1" applyFont="1" applyBorder="1" applyAlignment="1">
      <alignment horizontal="center" vertical="center" shrinkToFit="1"/>
    </xf>
    <xf numFmtId="0" fontId="31" fillId="0" borderId="12" xfId="1" applyNumberFormat="1" applyFont="1" applyBorder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181" fontId="1" fillId="0" borderId="1" xfId="0" applyNumberFormat="1" applyFont="1" applyBorder="1" applyAlignment="1">
      <alignment horizontal="center" vertical="center" wrapText="1"/>
    </xf>
    <xf numFmtId="181" fontId="1" fillId="0" borderId="2" xfId="0" applyNumberFormat="1" applyFont="1" applyBorder="1" applyAlignment="1">
      <alignment horizontal="center" vertical="center" wrapText="1"/>
    </xf>
  </cellXfs>
  <cellStyles count="3">
    <cellStyle name="쉼표 [0] 2" xfId="2"/>
    <cellStyle name="표준" xfId="0" builtinId="0"/>
    <cellStyle name="표준 2" xfId="1"/>
  </cellStyles>
  <dxfs count="9">
    <dxf>
      <font>
        <color rgb="FFFF0000"/>
      </font>
    </dxf>
    <dxf>
      <font>
        <color rgb="FFFF0000"/>
      </font>
    </dxf>
    <dxf>
      <font>
        <color rgb="FF00CCFF"/>
      </font>
    </dxf>
    <dxf>
      <font>
        <color rgb="FF0066CC"/>
      </font>
    </dxf>
    <dxf>
      <font>
        <color rgb="FF0066CC"/>
      </font>
    </dxf>
    <dxf>
      <font>
        <color rgb="FF800000"/>
      </font>
      <fill>
        <patternFill>
          <bgColor rgb="FFFF99CC"/>
        </patternFill>
      </fill>
    </dxf>
    <dxf>
      <font>
        <color rgb="FF008000"/>
      </font>
      <fill>
        <patternFill>
          <bgColor rgb="FFCCFFCC"/>
        </patternFill>
      </fill>
    </dxf>
    <dxf>
      <font>
        <color rgb="FF008000"/>
      </font>
      <fill>
        <patternFill>
          <bgColor rgb="FFCCFFCC"/>
        </patternFill>
      </fill>
    </dxf>
    <dxf>
      <font>
        <color rgb="FF8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4" workbookViewId="0">
      <selection activeCell="A8" sqref="A8:H8"/>
    </sheetView>
  </sheetViews>
  <sheetFormatPr defaultRowHeight="16.5"/>
  <cols>
    <col min="1" max="1" width="11.125" customWidth="1"/>
  </cols>
  <sheetData>
    <row r="1" spans="1:8" ht="18.75">
      <c r="A1" s="117" t="s">
        <v>116</v>
      </c>
      <c r="B1" s="117"/>
      <c r="C1" s="117"/>
    </row>
    <row r="2" spans="1:8">
      <c r="A2" s="1"/>
    </row>
    <row r="3" spans="1:8">
      <c r="A3" s="1"/>
    </row>
    <row r="4" spans="1:8" ht="20.25">
      <c r="A4" s="2"/>
    </row>
    <row r="5" spans="1:8">
      <c r="A5" s="1"/>
    </row>
    <row r="6" spans="1:8">
      <c r="A6" s="1"/>
    </row>
    <row r="7" spans="1:8">
      <c r="A7" s="1"/>
    </row>
    <row r="8" spans="1:8" ht="43.5" customHeight="1">
      <c r="A8" s="118" t="s">
        <v>54</v>
      </c>
      <c r="B8" s="118"/>
      <c r="C8" s="118"/>
      <c r="D8" s="118"/>
      <c r="E8" s="118"/>
      <c r="F8" s="118"/>
      <c r="G8" s="118"/>
      <c r="H8" s="118"/>
    </row>
    <row r="9" spans="1:8" ht="26.25">
      <c r="A9" s="3"/>
    </row>
    <row r="10" spans="1:8" ht="26.25">
      <c r="A10" s="3"/>
    </row>
    <row r="11" spans="1:8" ht="26.25">
      <c r="A11" s="3"/>
    </row>
    <row r="12" spans="1:8" ht="26.25">
      <c r="A12" s="3"/>
    </row>
    <row r="13" spans="1:8" ht="13.5" customHeight="1">
      <c r="A13" s="3"/>
    </row>
    <row r="14" spans="1:8" ht="26.25">
      <c r="A14" s="3"/>
    </row>
    <row r="15" spans="1:8" ht="20.25" customHeight="1">
      <c r="A15" s="115" t="s">
        <v>125</v>
      </c>
      <c r="B15" s="115"/>
      <c r="C15" s="115"/>
      <c r="D15" s="115"/>
      <c r="E15" s="115"/>
      <c r="F15" s="115"/>
      <c r="G15" s="115"/>
      <c r="H15" s="115"/>
    </row>
    <row r="16" spans="1:8" ht="20.25" customHeight="1">
      <c r="A16" s="115" t="s">
        <v>0</v>
      </c>
      <c r="B16" s="115"/>
      <c r="C16" s="115"/>
      <c r="D16" s="115"/>
      <c r="E16" s="115"/>
      <c r="F16" s="115"/>
      <c r="G16" s="115"/>
      <c r="H16" s="115"/>
    </row>
    <row r="17" spans="1:8" ht="26.25">
      <c r="A17" s="3"/>
    </row>
    <row r="18" spans="1:8" ht="26.25">
      <c r="A18" s="3"/>
    </row>
    <row r="19" spans="1:8" ht="20.25">
      <c r="A19" s="115" t="s">
        <v>126</v>
      </c>
      <c r="B19" s="115"/>
      <c r="C19" s="115"/>
      <c r="D19" s="115"/>
      <c r="E19" s="115"/>
      <c r="F19" s="115"/>
      <c r="G19" s="115"/>
      <c r="H19" s="115"/>
    </row>
    <row r="20" spans="1:8" ht="20.25">
      <c r="A20" s="115" t="s">
        <v>0</v>
      </c>
      <c r="B20" s="115"/>
      <c r="C20" s="115"/>
      <c r="D20" s="115"/>
      <c r="E20" s="115"/>
      <c r="F20" s="115"/>
      <c r="G20" s="115"/>
      <c r="H20" s="115"/>
    </row>
    <row r="21" spans="1:8" ht="26.25">
      <c r="A21" s="3"/>
    </row>
    <row r="22" spans="1:8" ht="26.25">
      <c r="A22" s="3"/>
    </row>
    <row r="23" spans="1:8" ht="26.25">
      <c r="A23" s="3"/>
    </row>
    <row r="24" spans="1:8" ht="26.25">
      <c r="A24" s="3"/>
    </row>
    <row r="25" spans="1:8" ht="26.25">
      <c r="A25" s="3"/>
    </row>
    <row r="26" spans="1:8" ht="26.25">
      <c r="A26" s="3"/>
    </row>
    <row r="27" spans="1:8" ht="26.25">
      <c r="A27" s="3"/>
    </row>
    <row r="28" spans="1:8" ht="25.5">
      <c r="A28" s="116" t="s">
        <v>1</v>
      </c>
      <c r="B28" s="116"/>
      <c r="C28" s="116"/>
      <c r="D28" s="116"/>
      <c r="E28" s="116"/>
      <c r="F28" s="116"/>
      <c r="G28" s="116"/>
      <c r="H28" s="116"/>
    </row>
  </sheetData>
  <mergeCells count="7">
    <mergeCell ref="A20:H20"/>
    <mergeCell ref="A28:H28"/>
    <mergeCell ref="A1:C1"/>
    <mergeCell ref="A8:H8"/>
    <mergeCell ref="A15:H15"/>
    <mergeCell ref="A16:H16"/>
    <mergeCell ref="A19:H19"/>
  </mergeCells>
  <phoneticPr fontId="9" type="noConversion"/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10" workbookViewId="0">
      <selection activeCell="B21" sqref="B21"/>
    </sheetView>
  </sheetViews>
  <sheetFormatPr defaultRowHeight="16.5"/>
  <cols>
    <col min="1" max="1" width="17.25" customWidth="1"/>
    <col min="2" max="2" width="16" customWidth="1"/>
    <col min="3" max="3" width="12.5" customWidth="1"/>
    <col min="4" max="5" width="16" customWidth="1"/>
  </cols>
  <sheetData>
    <row r="1" spans="1:5" ht="25.5">
      <c r="A1" s="120" t="s">
        <v>2</v>
      </c>
      <c r="B1" s="120"/>
      <c r="C1" s="120"/>
      <c r="D1" s="120"/>
      <c r="E1" s="120"/>
    </row>
    <row r="2" spans="1:5" ht="26.25">
      <c r="A2" s="4"/>
    </row>
    <row r="3" spans="1:5" ht="19.5">
      <c r="A3" s="12" t="s">
        <v>19</v>
      </c>
      <c r="E3" s="13" t="s">
        <v>20</v>
      </c>
    </row>
    <row r="4" spans="1:5" ht="30.75" customHeight="1">
      <c r="A4" s="119" t="s">
        <v>3</v>
      </c>
      <c r="B4" s="7">
        <v>2025</v>
      </c>
      <c r="C4" s="119" t="s">
        <v>4</v>
      </c>
      <c r="D4" s="7">
        <v>2024</v>
      </c>
      <c r="E4" s="7" t="s">
        <v>5</v>
      </c>
    </row>
    <row r="5" spans="1:5" ht="30.75" customHeight="1">
      <c r="A5" s="119"/>
      <c r="B5" s="7" t="s">
        <v>55</v>
      </c>
      <c r="C5" s="119"/>
      <c r="D5" s="7" t="s">
        <v>55</v>
      </c>
      <c r="E5" s="7" t="s">
        <v>6</v>
      </c>
    </row>
    <row r="6" spans="1:5" ht="30.75" customHeight="1">
      <c r="A6" s="8" t="s">
        <v>7</v>
      </c>
      <c r="B6" s="9">
        <v>8304</v>
      </c>
      <c r="C6" s="10">
        <f>ROUND(B6/B10*100,1)</f>
        <v>54</v>
      </c>
      <c r="D6" s="23">
        <v>9519</v>
      </c>
      <c r="E6" s="23">
        <f t="shared" ref="E6:E9" si="0">B6-D6</f>
        <v>-1215</v>
      </c>
    </row>
    <row r="7" spans="1:5" ht="30.75" customHeight="1">
      <c r="A7" s="8" t="s">
        <v>8</v>
      </c>
      <c r="B7" s="10">
        <v>100</v>
      </c>
      <c r="C7" s="10">
        <f>ROUND(B7/B10*100,1)</f>
        <v>0.6</v>
      </c>
      <c r="D7" s="22">
        <v>86</v>
      </c>
      <c r="E7" s="23">
        <f t="shared" si="0"/>
        <v>14</v>
      </c>
    </row>
    <row r="8" spans="1:5" ht="30.75" customHeight="1">
      <c r="A8" s="8" t="s">
        <v>9</v>
      </c>
      <c r="B8" s="10"/>
      <c r="C8" s="10"/>
      <c r="D8" s="22"/>
      <c r="E8" s="23">
        <f t="shared" si="0"/>
        <v>0</v>
      </c>
    </row>
    <row r="9" spans="1:5" ht="30.75" customHeight="1">
      <c r="A9" s="8" t="s">
        <v>10</v>
      </c>
      <c r="B9" s="23">
        <v>6985</v>
      </c>
      <c r="C9" s="10">
        <f>ROUND(B9/B10*100,1)</f>
        <v>45.4</v>
      </c>
      <c r="D9" s="23">
        <v>9093</v>
      </c>
      <c r="E9" s="23">
        <f t="shared" si="0"/>
        <v>-2108</v>
      </c>
    </row>
    <row r="10" spans="1:5" ht="30.75" customHeight="1">
      <c r="A10" s="11" t="s">
        <v>11</v>
      </c>
      <c r="B10" s="9">
        <f>SUM(B6:B9)</f>
        <v>15389</v>
      </c>
      <c r="C10" s="10">
        <v>100</v>
      </c>
      <c r="D10" s="23">
        <f>SUM(D6:D9)</f>
        <v>18698</v>
      </c>
      <c r="E10" s="23">
        <f>B10-D10</f>
        <v>-3309</v>
      </c>
    </row>
    <row r="11" spans="1:5" ht="20.25">
      <c r="A11" s="5"/>
    </row>
    <row r="12" spans="1:5" ht="26.25">
      <c r="A12" s="6"/>
    </row>
    <row r="13" spans="1:5" ht="26.25">
      <c r="A13" s="6"/>
    </row>
    <row r="14" spans="1:5" ht="19.5">
      <c r="A14" s="12" t="s">
        <v>21</v>
      </c>
      <c r="E14" s="13" t="s">
        <v>20</v>
      </c>
    </row>
    <row r="15" spans="1:5" ht="30" customHeight="1">
      <c r="A15" s="119" t="s">
        <v>3</v>
      </c>
      <c r="B15" s="7">
        <v>2025</v>
      </c>
      <c r="C15" s="119" t="s">
        <v>4</v>
      </c>
      <c r="D15" s="7">
        <v>2024</v>
      </c>
      <c r="E15" s="7" t="s">
        <v>5</v>
      </c>
    </row>
    <row r="16" spans="1:5" ht="30" customHeight="1">
      <c r="A16" s="119"/>
      <c r="B16" s="7" t="s">
        <v>55</v>
      </c>
      <c r="C16" s="119"/>
      <c r="D16" s="7" t="s">
        <v>55</v>
      </c>
      <c r="E16" s="7" t="s">
        <v>6</v>
      </c>
    </row>
    <row r="17" spans="1:5" ht="30" customHeight="1">
      <c r="A17" s="8" t="s">
        <v>12</v>
      </c>
      <c r="B17" s="10">
        <v>0</v>
      </c>
      <c r="C17" s="10">
        <f>ROUND(B17/$B$23*100,1)</f>
        <v>0</v>
      </c>
      <c r="D17" s="22">
        <v>0</v>
      </c>
      <c r="E17" s="23">
        <f t="shared" ref="E17:E23" si="1">B17-D17</f>
        <v>0</v>
      </c>
    </row>
    <row r="18" spans="1:5" ht="30" customHeight="1">
      <c r="A18" s="8" t="s">
        <v>13</v>
      </c>
      <c r="B18" s="9">
        <v>2870</v>
      </c>
      <c r="C18" s="10">
        <f t="shared" ref="C18:C23" si="2">ROUND(B18/$B$23*100,1)</f>
        <v>18.600000000000001</v>
      </c>
      <c r="D18" s="23">
        <v>4650</v>
      </c>
      <c r="E18" s="23">
        <f t="shared" si="1"/>
        <v>-1780</v>
      </c>
    </row>
    <row r="19" spans="1:5" ht="30" customHeight="1">
      <c r="A19" s="8" t="s">
        <v>14</v>
      </c>
      <c r="B19" s="23">
        <v>1240</v>
      </c>
      <c r="C19" s="10">
        <f t="shared" si="2"/>
        <v>8.1</v>
      </c>
      <c r="D19" s="23">
        <v>1201</v>
      </c>
      <c r="E19" s="23">
        <f t="shared" si="1"/>
        <v>39</v>
      </c>
    </row>
    <row r="20" spans="1:5" ht="30" customHeight="1">
      <c r="A20" s="11" t="s">
        <v>15</v>
      </c>
      <c r="B20" s="9">
        <v>9679</v>
      </c>
      <c r="C20" s="10">
        <f t="shared" si="2"/>
        <v>62.9</v>
      </c>
      <c r="D20" s="23">
        <v>11920</v>
      </c>
      <c r="E20" s="23">
        <f t="shared" si="1"/>
        <v>-2241</v>
      </c>
    </row>
    <row r="21" spans="1:5" ht="30" customHeight="1">
      <c r="A21" s="11" t="s">
        <v>16</v>
      </c>
      <c r="B21" s="192">
        <v>1500</v>
      </c>
      <c r="C21" s="10">
        <f t="shared" si="2"/>
        <v>9.6999999999999993</v>
      </c>
      <c r="D21" s="22">
        <v>840</v>
      </c>
      <c r="E21" s="23">
        <f t="shared" si="1"/>
        <v>660</v>
      </c>
    </row>
    <row r="22" spans="1:5" ht="30" customHeight="1">
      <c r="A22" s="11" t="s">
        <v>17</v>
      </c>
      <c r="B22" s="10">
        <v>100</v>
      </c>
      <c r="C22" s="10">
        <f t="shared" si="2"/>
        <v>0.6</v>
      </c>
      <c r="D22" s="22">
        <v>87</v>
      </c>
      <c r="E22" s="23">
        <f t="shared" si="1"/>
        <v>13</v>
      </c>
    </row>
    <row r="23" spans="1:5" ht="30" customHeight="1">
      <c r="A23" s="8" t="s">
        <v>18</v>
      </c>
      <c r="B23" s="9">
        <f>SUM(B17:B22)</f>
        <v>15389</v>
      </c>
      <c r="C23" s="10">
        <f t="shared" si="2"/>
        <v>100</v>
      </c>
      <c r="D23" s="23">
        <f>SUM(D17:D22)</f>
        <v>18698</v>
      </c>
      <c r="E23" s="9">
        <f t="shared" si="1"/>
        <v>-3309</v>
      </c>
    </row>
  </sheetData>
  <mergeCells count="5">
    <mergeCell ref="A4:A5"/>
    <mergeCell ref="C4:C5"/>
    <mergeCell ref="A15:A16"/>
    <mergeCell ref="C15:C16"/>
    <mergeCell ref="A1:E1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opLeftCell="A19" zoomScaleNormal="100" zoomScaleSheetLayoutView="75" workbookViewId="0">
      <selection activeCell="F15" sqref="F15"/>
    </sheetView>
  </sheetViews>
  <sheetFormatPr defaultColWidth="9" defaultRowHeight="16.5"/>
  <cols>
    <col min="1" max="1" width="9.5" style="24" customWidth="1"/>
    <col min="2" max="2" width="9.375" style="24" customWidth="1"/>
    <col min="3" max="3" width="10.625" style="24" customWidth="1"/>
    <col min="4" max="4" width="16.25" style="24" customWidth="1"/>
    <col min="5" max="5" width="14.625" style="24" bestFit="1" customWidth="1"/>
    <col min="6" max="6" width="15" style="24" customWidth="1"/>
    <col min="7" max="7" width="14.625" style="24" bestFit="1" customWidth="1"/>
    <col min="8" max="8" width="12.375" style="24" bestFit="1" customWidth="1"/>
    <col min="9" max="9" width="10.375" style="24" bestFit="1" customWidth="1"/>
    <col min="10" max="16384" width="9" style="24"/>
  </cols>
  <sheetData>
    <row r="1" spans="1:9" ht="36.75" customHeight="1">
      <c r="E1" s="25"/>
      <c r="F1" s="25"/>
      <c r="G1" s="25"/>
      <c r="H1" s="25"/>
      <c r="I1" s="25"/>
    </row>
    <row r="2" spans="1:9" ht="36" customHeight="1">
      <c r="A2" s="124" t="s">
        <v>117</v>
      </c>
      <c r="B2" s="124"/>
      <c r="C2" s="124"/>
      <c r="D2" s="124"/>
      <c r="E2" s="124"/>
      <c r="F2" s="124"/>
      <c r="G2" s="124"/>
      <c r="H2" s="124"/>
      <c r="I2" s="124"/>
    </row>
    <row r="3" spans="1:9" ht="30.75" customHeight="1">
      <c r="A3" s="26" t="s">
        <v>61</v>
      </c>
      <c r="E3" s="25"/>
      <c r="F3" s="25"/>
      <c r="G3" s="125" t="s">
        <v>62</v>
      </c>
      <c r="H3" s="125"/>
      <c r="I3" s="125"/>
    </row>
    <row r="4" spans="1:9" ht="25.5" customHeight="1">
      <c r="A4" s="126" t="s">
        <v>63</v>
      </c>
      <c r="B4" s="126"/>
      <c r="C4" s="126"/>
      <c r="D4" s="126"/>
      <c r="E4" s="127" t="s">
        <v>119</v>
      </c>
      <c r="F4" s="127" t="s">
        <v>118</v>
      </c>
      <c r="G4" s="127" t="s">
        <v>64</v>
      </c>
      <c r="H4" s="127" t="s">
        <v>65</v>
      </c>
      <c r="I4" s="128"/>
    </row>
    <row r="5" spans="1:9" ht="25.5" customHeight="1">
      <c r="A5" s="27" t="s">
        <v>22</v>
      </c>
      <c r="B5" s="27" t="s">
        <v>23</v>
      </c>
      <c r="C5" s="27" t="s">
        <v>24</v>
      </c>
      <c r="D5" s="27" t="s">
        <v>66</v>
      </c>
      <c r="E5" s="127"/>
      <c r="F5" s="127"/>
      <c r="G5" s="127"/>
      <c r="H5" s="128"/>
      <c r="I5" s="128"/>
    </row>
    <row r="6" spans="1:9" ht="24" customHeight="1">
      <c r="A6" s="28" t="s">
        <v>67</v>
      </c>
      <c r="B6" s="29"/>
      <c r="C6" s="29"/>
      <c r="D6" s="30"/>
      <c r="E6" s="31">
        <f>E9</f>
        <v>8304</v>
      </c>
      <c r="F6" s="31">
        <f>F9</f>
        <v>9519</v>
      </c>
      <c r="G6" s="31">
        <f>E6-F6</f>
        <v>-1215</v>
      </c>
      <c r="H6" s="32"/>
      <c r="I6" s="33"/>
    </row>
    <row r="7" spans="1:9" ht="24" customHeight="1">
      <c r="A7" s="34"/>
      <c r="B7" s="35" t="s">
        <v>56</v>
      </c>
      <c r="C7" s="36"/>
      <c r="D7" s="37"/>
      <c r="E7" s="31">
        <f>E9</f>
        <v>8304</v>
      </c>
      <c r="F7" s="31">
        <f>F9</f>
        <v>9519</v>
      </c>
      <c r="G7" s="31">
        <f>E7-F7</f>
        <v>-1215</v>
      </c>
      <c r="H7" s="38"/>
      <c r="I7" s="39"/>
    </row>
    <row r="8" spans="1:9" ht="24" customHeight="1">
      <c r="A8" s="40"/>
      <c r="B8" s="129"/>
      <c r="C8" s="132" t="s">
        <v>43</v>
      </c>
      <c r="D8" s="133"/>
      <c r="E8" s="31">
        <f>E9</f>
        <v>8304</v>
      </c>
      <c r="F8" s="31">
        <f>F9</f>
        <v>9519</v>
      </c>
      <c r="G8" s="31">
        <f>E8-F8</f>
        <v>-1215</v>
      </c>
      <c r="H8" s="38"/>
      <c r="I8" s="39"/>
    </row>
    <row r="9" spans="1:9" ht="24" customHeight="1">
      <c r="A9" s="40"/>
      <c r="B9" s="130"/>
      <c r="C9" s="41"/>
      <c r="D9" s="129" t="s">
        <v>43</v>
      </c>
      <c r="E9" s="134">
        <v>8304</v>
      </c>
      <c r="F9" s="134">
        <v>9519</v>
      </c>
      <c r="G9" s="121">
        <f>E9-F9</f>
        <v>-1215</v>
      </c>
      <c r="H9" s="101" t="s">
        <v>113</v>
      </c>
      <c r="I9" s="102">
        <v>2296330</v>
      </c>
    </row>
    <row r="10" spans="1:9" ht="24" customHeight="1">
      <c r="A10" s="40"/>
      <c r="B10" s="130"/>
      <c r="C10" s="42"/>
      <c r="D10" s="130"/>
      <c r="E10" s="135"/>
      <c r="F10" s="135"/>
      <c r="G10" s="122"/>
      <c r="H10" s="103" t="s">
        <v>68</v>
      </c>
      <c r="I10" s="104">
        <v>6006990</v>
      </c>
    </row>
    <row r="11" spans="1:9" ht="24" customHeight="1">
      <c r="A11" s="40"/>
      <c r="B11" s="131"/>
      <c r="C11" s="43"/>
      <c r="D11" s="131"/>
      <c r="E11" s="136"/>
      <c r="F11" s="136"/>
      <c r="G11" s="123"/>
      <c r="H11" s="105" t="s">
        <v>69</v>
      </c>
      <c r="I11" s="106">
        <f>SUM(I9:I10)</f>
        <v>8303320</v>
      </c>
    </row>
    <row r="12" spans="1:9" ht="24" customHeight="1">
      <c r="A12" s="40"/>
      <c r="B12" s="132" t="s">
        <v>70</v>
      </c>
      <c r="C12" s="140"/>
      <c r="D12" s="133"/>
      <c r="E12" s="31"/>
      <c r="F12" s="31"/>
      <c r="G12" s="31">
        <f>E12-F12</f>
        <v>0</v>
      </c>
      <c r="H12" s="38"/>
      <c r="I12" s="39"/>
    </row>
    <row r="13" spans="1:9" ht="24" customHeight="1">
      <c r="A13" s="40"/>
      <c r="B13" s="129"/>
      <c r="C13" s="141" t="s">
        <v>71</v>
      </c>
      <c r="D13" s="142"/>
      <c r="E13" s="31"/>
      <c r="F13" s="31"/>
      <c r="G13" s="31"/>
      <c r="H13" s="38"/>
      <c r="I13" s="39"/>
    </row>
    <row r="14" spans="1:9" ht="24" customHeight="1">
      <c r="A14" s="40"/>
      <c r="B14" s="131"/>
      <c r="C14" s="40"/>
      <c r="D14" s="44" t="s">
        <v>72</v>
      </c>
      <c r="E14" s="31"/>
      <c r="F14" s="31"/>
      <c r="G14" s="31">
        <f t="shared" ref="G14:G32" si="0">E14-F14</f>
        <v>0</v>
      </c>
      <c r="H14" s="38"/>
      <c r="I14" s="39"/>
    </row>
    <row r="15" spans="1:9" ht="24" customHeight="1">
      <c r="A15" s="143" t="s">
        <v>73</v>
      </c>
      <c r="B15" s="144"/>
      <c r="C15" s="144"/>
      <c r="D15" s="145"/>
      <c r="E15" s="45">
        <f t="shared" ref="E15:F17" si="1">E16</f>
        <v>100</v>
      </c>
      <c r="F15" s="45">
        <f t="shared" si="1"/>
        <v>86</v>
      </c>
      <c r="G15" s="45">
        <f t="shared" si="0"/>
        <v>14</v>
      </c>
      <c r="H15" s="32"/>
      <c r="I15" s="39"/>
    </row>
    <row r="16" spans="1:9" ht="24" customHeight="1">
      <c r="A16" s="46"/>
      <c r="B16" s="132" t="s">
        <v>74</v>
      </c>
      <c r="C16" s="140"/>
      <c r="D16" s="133"/>
      <c r="E16" s="31">
        <f t="shared" si="1"/>
        <v>100</v>
      </c>
      <c r="F16" s="31">
        <f t="shared" si="1"/>
        <v>86</v>
      </c>
      <c r="G16" s="31">
        <f t="shared" si="0"/>
        <v>14</v>
      </c>
      <c r="H16" s="38"/>
      <c r="I16" s="39"/>
    </row>
    <row r="17" spans="1:9" ht="24" customHeight="1">
      <c r="A17" s="47"/>
      <c r="B17" s="129"/>
      <c r="C17" s="132" t="s">
        <v>57</v>
      </c>
      <c r="D17" s="133"/>
      <c r="E17" s="31">
        <f t="shared" si="1"/>
        <v>100</v>
      </c>
      <c r="F17" s="31">
        <f t="shared" si="1"/>
        <v>86</v>
      </c>
      <c r="G17" s="31">
        <f t="shared" si="0"/>
        <v>14</v>
      </c>
      <c r="H17" s="38"/>
      <c r="I17" s="39"/>
    </row>
    <row r="18" spans="1:9" ht="24" customHeight="1">
      <c r="A18" s="48"/>
      <c r="B18" s="131"/>
      <c r="C18" s="49"/>
      <c r="D18" s="49" t="s">
        <v>75</v>
      </c>
      <c r="E18" s="31">
        <v>100</v>
      </c>
      <c r="F18" s="31">
        <v>86</v>
      </c>
      <c r="G18" s="31">
        <f t="shared" si="0"/>
        <v>14</v>
      </c>
      <c r="H18" s="38" t="s">
        <v>76</v>
      </c>
      <c r="I18" s="39">
        <v>100000</v>
      </c>
    </row>
    <row r="19" spans="1:9" ht="24" customHeight="1">
      <c r="A19" s="132" t="s">
        <v>77</v>
      </c>
      <c r="B19" s="140"/>
      <c r="C19" s="140"/>
      <c r="D19" s="133"/>
      <c r="E19" s="31">
        <f>E20</f>
        <v>0</v>
      </c>
      <c r="F19" s="31">
        <f>F20</f>
        <v>0</v>
      </c>
      <c r="G19" s="31">
        <f t="shared" si="0"/>
        <v>0</v>
      </c>
      <c r="H19" s="38"/>
      <c r="I19" s="39"/>
    </row>
    <row r="20" spans="1:9" ht="24" customHeight="1">
      <c r="A20" s="34"/>
      <c r="B20" s="146" t="s">
        <v>78</v>
      </c>
      <c r="C20" s="147"/>
      <c r="D20" s="148"/>
      <c r="E20" s="31">
        <v>0</v>
      </c>
      <c r="F20" s="31">
        <v>0</v>
      </c>
      <c r="G20" s="31">
        <f t="shared" si="0"/>
        <v>0</v>
      </c>
      <c r="H20" s="38"/>
      <c r="I20" s="39"/>
    </row>
    <row r="21" spans="1:9" ht="24" customHeight="1">
      <c r="A21" s="40"/>
      <c r="B21" s="129"/>
      <c r="C21" s="132" t="s">
        <v>79</v>
      </c>
      <c r="D21" s="133"/>
      <c r="E21" s="31">
        <v>0</v>
      </c>
      <c r="F21" s="31">
        <v>0</v>
      </c>
      <c r="G21" s="31">
        <f t="shared" si="0"/>
        <v>0</v>
      </c>
      <c r="H21" s="38"/>
      <c r="I21" s="39"/>
    </row>
    <row r="22" spans="1:9" ht="24" customHeight="1">
      <c r="A22" s="50"/>
      <c r="B22" s="131"/>
      <c r="C22" s="51"/>
      <c r="D22" s="51" t="s">
        <v>80</v>
      </c>
      <c r="E22" s="31">
        <v>0</v>
      </c>
      <c r="F22" s="31">
        <v>0</v>
      </c>
      <c r="G22" s="31">
        <f t="shared" si="0"/>
        <v>0</v>
      </c>
      <c r="H22" s="38"/>
      <c r="I22" s="39"/>
    </row>
    <row r="23" spans="1:9" ht="24" customHeight="1">
      <c r="A23" s="132" t="s">
        <v>81</v>
      </c>
      <c r="B23" s="140"/>
      <c r="C23" s="140"/>
      <c r="D23" s="133"/>
      <c r="E23" s="52">
        <f>E24+E27</f>
        <v>6985</v>
      </c>
      <c r="F23" s="52">
        <f>F24+F27</f>
        <v>9093</v>
      </c>
      <c r="G23" s="52">
        <f t="shared" si="0"/>
        <v>-2108</v>
      </c>
      <c r="H23" s="53"/>
      <c r="I23" s="54"/>
    </row>
    <row r="24" spans="1:9" ht="24" customHeight="1">
      <c r="A24" s="55"/>
      <c r="B24" s="137" t="s">
        <v>28</v>
      </c>
      <c r="C24" s="138"/>
      <c r="D24" s="139"/>
      <c r="E24" s="31">
        <f>E25</f>
        <v>1</v>
      </c>
      <c r="F24" s="31">
        <f>F25</f>
        <v>1</v>
      </c>
      <c r="G24" s="31">
        <f t="shared" si="0"/>
        <v>0</v>
      </c>
      <c r="H24" s="38"/>
      <c r="I24" s="39"/>
    </row>
    <row r="25" spans="1:9" ht="24" customHeight="1">
      <c r="A25" s="56"/>
      <c r="B25" s="156"/>
      <c r="C25" s="137" t="s">
        <v>28</v>
      </c>
      <c r="D25" s="139"/>
      <c r="E25" s="31">
        <f>E26</f>
        <v>1</v>
      </c>
      <c r="F25" s="31">
        <f>F26</f>
        <v>1</v>
      </c>
      <c r="G25" s="31">
        <f t="shared" si="0"/>
        <v>0</v>
      </c>
      <c r="H25" s="38"/>
      <c r="I25" s="39"/>
    </row>
    <row r="26" spans="1:9" ht="24" customHeight="1">
      <c r="A26" s="56"/>
      <c r="B26" s="157"/>
      <c r="C26" s="51"/>
      <c r="D26" s="57" t="s">
        <v>82</v>
      </c>
      <c r="E26" s="58">
        <v>1</v>
      </c>
      <c r="F26" s="58">
        <v>1</v>
      </c>
      <c r="G26" s="31">
        <f t="shared" si="0"/>
        <v>0</v>
      </c>
      <c r="H26" s="38" t="s">
        <v>83</v>
      </c>
      <c r="I26" s="39">
        <v>1000</v>
      </c>
    </row>
    <row r="27" spans="1:9" ht="24" customHeight="1">
      <c r="A27" s="56"/>
      <c r="B27" s="51" t="s">
        <v>84</v>
      </c>
      <c r="C27" s="59"/>
      <c r="D27" s="60"/>
      <c r="E27" s="58">
        <f>E28</f>
        <v>6984</v>
      </c>
      <c r="F27" s="58">
        <f>F28</f>
        <v>9092</v>
      </c>
      <c r="G27" s="31">
        <f t="shared" si="0"/>
        <v>-2108</v>
      </c>
      <c r="H27" s="38"/>
      <c r="I27" s="39"/>
    </row>
    <row r="28" spans="1:9" ht="24" customHeight="1">
      <c r="A28" s="56"/>
      <c r="B28" s="156"/>
      <c r="C28" s="137" t="s">
        <v>85</v>
      </c>
      <c r="D28" s="139"/>
      <c r="E28" s="58">
        <f>E29</f>
        <v>6984</v>
      </c>
      <c r="F28" s="58">
        <f>F29</f>
        <v>9092</v>
      </c>
      <c r="G28" s="31">
        <f t="shared" si="0"/>
        <v>-2108</v>
      </c>
      <c r="H28" s="101"/>
      <c r="I28" s="102"/>
    </row>
    <row r="29" spans="1:9" ht="24" customHeight="1">
      <c r="A29" s="56"/>
      <c r="B29" s="158"/>
      <c r="C29" s="159" t="s">
        <v>86</v>
      </c>
      <c r="D29" s="160"/>
      <c r="E29" s="149">
        <v>6984</v>
      </c>
      <c r="F29" s="149">
        <v>9092</v>
      </c>
      <c r="G29" s="152">
        <f>E29-F29</f>
        <v>-2108</v>
      </c>
      <c r="H29" s="101" t="s">
        <v>111</v>
      </c>
      <c r="I29" s="102">
        <v>6349000</v>
      </c>
    </row>
    <row r="30" spans="1:9" ht="24" customHeight="1">
      <c r="A30" s="56"/>
      <c r="B30" s="158"/>
      <c r="C30" s="161"/>
      <c r="D30" s="162"/>
      <c r="E30" s="150"/>
      <c r="F30" s="150"/>
      <c r="G30" s="153"/>
      <c r="H30" s="103" t="s">
        <v>112</v>
      </c>
      <c r="I30" s="104">
        <v>634900</v>
      </c>
    </row>
    <row r="31" spans="1:9" ht="24" customHeight="1">
      <c r="A31" s="50"/>
      <c r="B31" s="157"/>
      <c r="C31" s="163"/>
      <c r="D31" s="164"/>
      <c r="E31" s="151"/>
      <c r="F31" s="151"/>
      <c r="G31" s="154"/>
      <c r="H31" s="105" t="s">
        <v>69</v>
      </c>
      <c r="I31" s="106">
        <f>SUM(I29:I30)</f>
        <v>6983900</v>
      </c>
    </row>
    <row r="32" spans="1:9" ht="38.25" customHeight="1">
      <c r="A32" s="155" t="s">
        <v>87</v>
      </c>
      <c r="B32" s="155"/>
      <c r="C32" s="155"/>
      <c r="D32" s="155"/>
      <c r="E32" s="61">
        <f>SUM(E6,E15,E19,E23)</f>
        <v>15389</v>
      </c>
      <c r="F32" s="61">
        <f>SUM(F6,F15,F19,F23)</f>
        <v>18698</v>
      </c>
      <c r="G32" s="45">
        <f t="shared" si="0"/>
        <v>-3309</v>
      </c>
      <c r="H32" s="107"/>
      <c r="I32" s="108"/>
    </row>
    <row r="43" spans="14:14">
      <c r="N43" s="24" t="s">
        <v>127</v>
      </c>
    </row>
  </sheetData>
  <mergeCells count="35">
    <mergeCell ref="F29:F31"/>
    <mergeCell ref="G29:G31"/>
    <mergeCell ref="A32:D32"/>
    <mergeCell ref="B25:B26"/>
    <mergeCell ref="C25:D25"/>
    <mergeCell ref="B28:B31"/>
    <mergeCell ref="C28:D28"/>
    <mergeCell ref="C29:D31"/>
    <mergeCell ref="E29:E31"/>
    <mergeCell ref="B24:D24"/>
    <mergeCell ref="B12:D12"/>
    <mergeCell ref="B13:B14"/>
    <mergeCell ref="C13:D13"/>
    <mergeCell ref="A15:D15"/>
    <mergeCell ref="B16:D16"/>
    <mergeCell ref="B17:B18"/>
    <mergeCell ref="C17:D17"/>
    <mergeCell ref="A19:D19"/>
    <mergeCell ref="B20:D20"/>
    <mergeCell ref="B21:B22"/>
    <mergeCell ref="C21:D21"/>
    <mergeCell ref="A23:D23"/>
    <mergeCell ref="G9:G11"/>
    <mergeCell ref="A2:I2"/>
    <mergeCell ref="G3:I3"/>
    <mergeCell ref="A4:D4"/>
    <mergeCell ref="E4:E5"/>
    <mergeCell ref="F4:F5"/>
    <mergeCell ref="G4:G5"/>
    <mergeCell ref="H4:I5"/>
    <mergeCell ref="B8:B11"/>
    <mergeCell ref="C8:D8"/>
    <mergeCell ref="D9:D11"/>
    <mergeCell ref="E9:E11"/>
    <mergeCell ref="F9:F11"/>
  </mergeCells>
  <phoneticPr fontId="9" type="noConversion"/>
  <conditionalFormatting sqref="G32 G6:G30">
    <cfRule type="cellIs" priority="2" operator="lessThan">
      <formula>0</formula>
    </cfRule>
    <cfRule type="cellIs" dxfId="8" priority="3" stopIfTrue="1" operator="lessThan">
      <formula>0</formula>
    </cfRule>
  </conditionalFormatting>
  <conditionalFormatting sqref="G32 G12:G30">
    <cfRule type="cellIs" dxfId="7" priority="10" stopIfTrue="1" operator="greaterThan">
      <formula>0</formula>
    </cfRule>
  </conditionalFormatting>
  <conditionalFormatting sqref="G6:G11">
    <cfRule type="cellIs" dxfId="6" priority="8" stopIfTrue="1" operator="greaterThan">
      <formula>0</formula>
    </cfRule>
    <cfRule type="cellIs" dxfId="5" priority="9" stopIfTrue="1" operator="lessThan">
      <formula>0</formula>
    </cfRule>
  </conditionalFormatting>
  <conditionalFormatting sqref="G6:G18">
    <cfRule type="cellIs" dxfId="4" priority="7" stopIfTrue="1" operator="greaterThan">
      <formula>0</formula>
    </cfRule>
  </conditionalFormatting>
  <conditionalFormatting sqref="G23:G30">
    <cfRule type="cellIs" dxfId="3" priority="5" stopIfTrue="1" operator="greaterThan">
      <formula>0</formula>
    </cfRule>
    <cfRule type="cellIs" dxfId="2" priority="6" stopIfTrue="1" operator="greaterThan">
      <formula>0</formula>
    </cfRule>
  </conditionalFormatting>
  <conditionalFormatting sqref="G32 G19:G30">
    <cfRule type="cellIs" dxfId="1" priority="1" stopIfTrue="1" operator="lessThan">
      <formula>"-"</formula>
    </cfRule>
    <cfRule type="cellIs" dxfId="0" priority="4" stopIfTrue="1" operator="lessThan">
      <formula>0</formula>
    </cfRule>
  </conditionalFormatting>
  <pageMargins left="0.25" right="0.25" top="0.75" bottom="0.75" header="0.30000001192092896" footer="0.30000001192092896"/>
  <pageSetup paperSize="9" scale="8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zoomScaleNormal="100" zoomScaleSheetLayoutView="75" workbookViewId="0">
      <selection activeCell="E34" sqref="E34"/>
    </sheetView>
  </sheetViews>
  <sheetFormatPr defaultColWidth="9" defaultRowHeight="16.5"/>
  <cols>
    <col min="1" max="1" width="2.125" style="24" customWidth="1"/>
    <col min="2" max="2" width="8.75" style="24" customWidth="1"/>
    <col min="3" max="3" width="11.625" style="24" customWidth="1"/>
    <col min="4" max="4" width="9.75" style="24" customWidth="1"/>
    <col min="5" max="5" width="11.5" style="24" customWidth="1"/>
    <col min="6" max="6" width="12.875" style="24" bestFit="1" customWidth="1"/>
    <col min="7" max="7" width="11.5" style="24" customWidth="1"/>
    <col min="8" max="8" width="16.125" style="24" customWidth="1"/>
    <col min="9" max="16384" width="9" style="24"/>
  </cols>
  <sheetData>
    <row r="1" spans="1:10" ht="22.5" customHeight="1"/>
    <row r="2" spans="1:10" ht="35.25" customHeight="1">
      <c r="A2" s="167" t="s">
        <v>121</v>
      </c>
      <c r="B2" s="124"/>
      <c r="C2" s="124"/>
      <c r="D2" s="124"/>
      <c r="E2" s="124"/>
      <c r="F2" s="124"/>
      <c r="G2" s="124"/>
      <c r="H2" s="124"/>
      <c r="I2" s="124"/>
      <c r="J2" s="124"/>
    </row>
    <row r="3" spans="1:10" ht="17.25" customHeight="1">
      <c r="A3" s="109"/>
      <c r="B3" s="110"/>
      <c r="C3" s="110"/>
      <c r="D3" s="110"/>
      <c r="E3" s="110"/>
      <c r="F3" s="110"/>
      <c r="G3" s="110"/>
      <c r="H3" s="110"/>
      <c r="I3" s="110"/>
      <c r="J3" s="110"/>
    </row>
    <row r="4" spans="1:10" ht="30.75" customHeight="1">
      <c r="A4" s="62"/>
      <c r="B4" s="26" t="s">
        <v>88</v>
      </c>
      <c r="F4" s="25"/>
      <c r="G4" s="25"/>
      <c r="H4" s="125" t="s">
        <v>62</v>
      </c>
      <c r="I4" s="125"/>
      <c r="J4" s="125"/>
    </row>
    <row r="5" spans="1:10" ht="22.5" customHeight="1">
      <c r="A5" s="63" t="s">
        <v>89</v>
      </c>
      <c r="B5" s="168" t="s">
        <v>90</v>
      </c>
      <c r="C5" s="169"/>
      <c r="D5" s="170"/>
      <c r="E5" s="127" t="s">
        <v>122</v>
      </c>
      <c r="F5" s="127" t="s">
        <v>120</v>
      </c>
      <c r="G5" s="171" t="s">
        <v>91</v>
      </c>
      <c r="H5" s="173" t="s">
        <v>92</v>
      </c>
      <c r="I5" s="174"/>
      <c r="J5" s="171" t="s">
        <v>93</v>
      </c>
    </row>
    <row r="6" spans="1:10" ht="22.5" customHeight="1">
      <c r="A6" s="63" t="s">
        <v>89</v>
      </c>
      <c r="B6" s="64" t="s">
        <v>22</v>
      </c>
      <c r="C6" s="64" t="s">
        <v>23</v>
      </c>
      <c r="D6" s="64" t="s">
        <v>24</v>
      </c>
      <c r="E6" s="127"/>
      <c r="F6" s="127"/>
      <c r="G6" s="172"/>
      <c r="H6" s="175"/>
      <c r="I6" s="176"/>
      <c r="J6" s="172"/>
    </row>
    <row r="7" spans="1:10" ht="20.100000000000001" customHeight="1">
      <c r="A7" s="65" t="s">
        <v>89</v>
      </c>
      <c r="B7" s="177" t="s">
        <v>29</v>
      </c>
      <c r="C7" s="178"/>
      <c r="D7" s="179"/>
      <c r="E7" s="66">
        <f>E8</f>
        <v>0</v>
      </c>
      <c r="F7" s="66">
        <f>F8</f>
        <v>0</v>
      </c>
      <c r="G7" s="67">
        <f>E7-F7</f>
        <v>0</v>
      </c>
      <c r="H7" s="68" t="s">
        <v>89</v>
      </c>
      <c r="I7" s="69"/>
      <c r="J7" s="70" t="s">
        <v>89</v>
      </c>
    </row>
    <row r="8" spans="1:10" ht="20.100000000000001" customHeight="1">
      <c r="A8" s="63" t="s">
        <v>89</v>
      </c>
      <c r="B8" s="71" t="s">
        <v>89</v>
      </c>
      <c r="C8" s="165" t="s">
        <v>29</v>
      </c>
      <c r="D8" s="166"/>
      <c r="E8" s="72">
        <f>E9</f>
        <v>0</v>
      </c>
      <c r="F8" s="72">
        <f>F9</f>
        <v>0</v>
      </c>
      <c r="G8" s="73">
        <f>E8-F8</f>
        <v>0</v>
      </c>
      <c r="H8" s="74" t="s">
        <v>89</v>
      </c>
      <c r="I8" s="75"/>
      <c r="J8" s="76"/>
    </row>
    <row r="9" spans="1:10" ht="20.100000000000001" customHeight="1">
      <c r="A9" s="63" t="s">
        <v>89</v>
      </c>
      <c r="B9" s="77"/>
      <c r="C9" s="77"/>
      <c r="D9" s="77" t="s">
        <v>30</v>
      </c>
      <c r="E9" s="72">
        <v>0</v>
      </c>
      <c r="F9" s="72">
        <v>0</v>
      </c>
      <c r="G9" s="73">
        <f>E9-F9</f>
        <v>0</v>
      </c>
      <c r="H9" s="78"/>
      <c r="I9" s="79"/>
      <c r="J9" s="80"/>
    </row>
    <row r="10" spans="1:10" ht="20.100000000000001" customHeight="1">
      <c r="A10" s="65" t="s">
        <v>89</v>
      </c>
      <c r="B10" s="180" t="s">
        <v>31</v>
      </c>
      <c r="C10" s="181"/>
      <c r="D10" s="182"/>
      <c r="E10" s="81">
        <f>E11</f>
        <v>2870</v>
      </c>
      <c r="F10" s="81">
        <f>F11</f>
        <v>5490</v>
      </c>
      <c r="G10" s="81">
        <f>G11</f>
        <v>-2620</v>
      </c>
      <c r="H10" s="82" t="s">
        <v>89</v>
      </c>
      <c r="I10" s="81"/>
      <c r="J10" s="83" t="s">
        <v>89</v>
      </c>
    </row>
    <row r="11" spans="1:10" ht="20.100000000000001" customHeight="1">
      <c r="A11" s="63" t="s">
        <v>89</v>
      </c>
      <c r="B11" s="77" t="s">
        <v>89</v>
      </c>
      <c r="C11" s="165" t="s">
        <v>32</v>
      </c>
      <c r="D11" s="166"/>
      <c r="E11" s="72">
        <f>E12</f>
        <v>2870</v>
      </c>
      <c r="F11" s="72">
        <f>F12</f>
        <v>5490</v>
      </c>
      <c r="G11" s="73">
        <f>E11-F11</f>
        <v>-2620</v>
      </c>
      <c r="H11" s="74" t="s">
        <v>89</v>
      </c>
      <c r="I11" s="75"/>
      <c r="J11" s="76" t="s">
        <v>89</v>
      </c>
    </row>
    <row r="12" spans="1:10" ht="20.100000000000001" customHeight="1">
      <c r="A12" s="63" t="s">
        <v>89</v>
      </c>
      <c r="B12" s="77"/>
      <c r="C12" s="77"/>
      <c r="D12" s="77" t="s">
        <v>33</v>
      </c>
      <c r="E12" s="72">
        <v>2870</v>
      </c>
      <c r="F12" s="72">
        <v>5490</v>
      </c>
      <c r="G12" s="73">
        <f>E12-F12</f>
        <v>-2620</v>
      </c>
      <c r="H12" s="84" t="s">
        <v>94</v>
      </c>
      <c r="I12" s="79">
        <v>700000</v>
      </c>
      <c r="J12" s="112" t="s">
        <v>95</v>
      </c>
    </row>
    <row r="13" spans="1:10" ht="20.100000000000001" customHeight="1">
      <c r="A13" s="63" t="s">
        <v>89</v>
      </c>
      <c r="B13" s="86"/>
      <c r="C13" s="86"/>
      <c r="D13" s="86"/>
      <c r="E13" s="86"/>
      <c r="F13" s="86"/>
      <c r="G13" s="86"/>
      <c r="H13" s="84" t="s">
        <v>96</v>
      </c>
      <c r="I13" s="87">
        <v>350000</v>
      </c>
      <c r="J13" s="112" t="s">
        <v>95</v>
      </c>
    </row>
    <row r="14" spans="1:10" ht="20.100000000000001" customHeight="1">
      <c r="A14" s="63"/>
      <c r="B14" s="86"/>
      <c r="C14" s="86"/>
      <c r="D14" s="86"/>
      <c r="E14" s="86"/>
      <c r="F14" s="86"/>
      <c r="G14" s="86"/>
      <c r="H14" s="84" t="s">
        <v>123</v>
      </c>
      <c r="I14" s="87">
        <v>500000</v>
      </c>
      <c r="J14" s="112" t="s">
        <v>95</v>
      </c>
    </row>
    <row r="15" spans="1:10" ht="20.100000000000001" customHeight="1">
      <c r="A15" s="63"/>
      <c r="B15" s="86"/>
      <c r="C15" s="86"/>
      <c r="D15" s="86"/>
      <c r="E15" s="86"/>
      <c r="F15" s="86"/>
      <c r="G15" s="86"/>
      <c r="H15" s="84" t="s">
        <v>97</v>
      </c>
      <c r="I15" s="87">
        <v>110000</v>
      </c>
      <c r="J15" s="85"/>
    </row>
    <row r="16" spans="1:10" ht="20.100000000000001" customHeight="1">
      <c r="A16" s="63"/>
      <c r="B16" s="86"/>
      <c r="C16" s="86"/>
      <c r="D16" s="86"/>
      <c r="E16" s="86"/>
      <c r="F16" s="86"/>
      <c r="G16" s="86"/>
      <c r="H16" s="84" t="s">
        <v>98</v>
      </c>
      <c r="I16" s="87">
        <v>330000</v>
      </c>
      <c r="J16" s="85"/>
    </row>
    <row r="17" spans="1:10" ht="20.100000000000001" customHeight="1">
      <c r="A17" s="63"/>
      <c r="B17" s="86"/>
      <c r="C17" s="86"/>
      <c r="D17" s="86"/>
      <c r="E17" s="86"/>
      <c r="F17" s="86"/>
      <c r="G17" s="86"/>
      <c r="H17" s="111" t="s">
        <v>114</v>
      </c>
      <c r="I17" s="87">
        <v>880000</v>
      </c>
      <c r="J17" s="85"/>
    </row>
    <row r="18" spans="1:10" ht="20.100000000000001" customHeight="1">
      <c r="A18" s="63"/>
      <c r="B18" s="86"/>
      <c r="C18" s="86"/>
      <c r="D18" s="86"/>
      <c r="E18" s="86"/>
      <c r="F18" s="86"/>
      <c r="G18" s="86"/>
      <c r="H18" s="113" t="s">
        <v>99</v>
      </c>
      <c r="I18" s="114">
        <f>SUM(I12:I17)</f>
        <v>2870000</v>
      </c>
      <c r="J18" s="88"/>
    </row>
    <row r="19" spans="1:10" ht="20.100000000000001" customHeight="1">
      <c r="A19" s="65" t="s">
        <v>89</v>
      </c>
      <c r="B19" s="180" t="s">
        <v>34</v>
      </c>
      <c r="C19" s="181"/>
      <c r="D19" s="182"/>
      <c r="E19" s="81">
        <f>E20+E23</f>
        <v>1240</v>
      </c>
      <c r="F19" s="81">
        <f>F20+F23</f>
        <v>1201</v>
      </c>
      <c r="G19" s="89">
        <f>E19-F19</f>
        <v>39</v>
      </c>
      <c r="H19" s="90" t="s">
        <v>89</v>
      </c>
      <c r="I19" s="91"/>
      <c r="J19" s="83" t="s">
        <v>89</v>
      </c>
    </row>
    <row r="20" spans="1:10" ht="20.100000000000001" customHeight="1">
      <c r="A20" s="63" t="s">
        <v>89</v>
      </c>
      <c r="B20" s="71" t="s">
        <v>89</v>
      </c>
      <c r="C20" s="165" t="s">
        <v>100</v>
      </c>
      <c r="D20" s="166"/>
      <c r="E20" s="72">
        <f>E21</f>
        <v>0</v>
      </c>
      <c r="F20" s="72">
        <f>F21</f>
        <v>0</v>
      </c>
      <c r="G20" s="72">
        <f>G21</f>
        <v>0</v>
      </c>
      <c r="H20" s="74" t="s">
        <v>89</v>
      </c>
      <c r="I20" s="75"/>
      <c r="J20" s="76" t="s">
        <v>89</v>
      </c>
    </row>
    <row r="21" spans="1:10" ht="20.100000000000001" customHeight="1">
      <c r="A21" s="63" t="s">
        <v>89</v>
      </c>
      <c r="B21" s="77"/>
      <c r="C21" s="77"/>
      <c r="D21" s="77" t="s">
        <v>35</v>
      </c>
      <c r="E21" s="72">
        <f>SUM(I21:I22)/1000</f>
        <v>0</v>
      </c>
      <c r="F21" s="72">
        <f>SUM(J21:J22)/1000</f>
        <v>0</v>
      </c>
      <c r="G21" s="73">
        <f>E21-F21</f>
        <v>0</v>
      </c>
      <c r="H21" s="84"/>
      <c r="I21" s="92"/>
      <c r="J21" s="77"/>
    </row>
    <row r="22" spans="1:10" ht="20.100000000000001" customHeight="1">
      <c r="A22" s="63"/>
      <c r="B22" s="77"/>
      <c r="C22" s="77"/>
      <c r="D22" s="76"/>
      <c r="E22" s="93"/>
      <c r="F22" s="93"/>
      <c r="G22" s="93"/>
      <c r="H22" s="74"/>
      <c r="I22" s="94"/>
      <c r="J22" s="76"/>
    </row>
    <row r="23" spans="1:10" ht="20.100000000000001" customHeight="1">
      <c r="A23" s="63" t="s">
        <v>89</v>
      </c>
      <c r="B23" s="77" t="s">
        <v>89</v>
      </c>
      <c r="C23" s="165" t="s">
        <v>101</v>
      </c>
      <c r="D23" s="166"/>
      <c r="E23" s="72">
        <f>E24</f>
        <v>1240</v>
      </c>
      <c r="F23" s="72">
        <f>F24</f>
        <v>1201</v>
      </c>
      <c r="G23" s="72">
        <f>G24</f>
        <v>39</v>
      </c>
      <c r="H23" s="74" t="s">
        <v>89</v>
      </c>
      <c r="I23" s="75"/>
      <c r="J23" s="76" t="s">
        <v>89</v>
      </c>
    </row>
    <row r="24" spans="1:10" ht="20.100000000000001" customHeight="1">
      <c r="A24" s="63" t="s">
        <v>89</v>
      </c>
      <c r="B24" s="77"/>
      <c r="C24" s="77"/>
      <c r="D24" s="95" t="s">
        <v>102</v>
      </c>
      <c r="E24" s="72">
        <v>1240</v>
      </c>
      <c r="F24" s="72">
        <v>1201</v>
      </c>
      <c r="G24" s="73">
        <f>E24-F24</f>
        <v>39</v>
      </c>
      <c r="H24" s="78" t="s">
        <v>103</v>
      </c>
      <c r="I24" s="79">
        <v>1240000</v>
      </c>
      <c r="J24" s="71" t="s">
        <v>115</v>
      </c>
    </row>
    <row r="25" spans="1:10" ht="20.100000000000001" customHeight="1">
      <c r="A25" s="63" t="s">
        <v>89</v>
      </c>
      <c r="B25" s="86"/>
      <c r="C25" s="86"/>
      <c r="D25" s="86"/>
      <c r="E25" s="86"/>
      <c r="F25" s="86"/>
      <c r="G25" s="86"/>
      <c r="H25" s="84"/>
      <c r="I25" s="87"/>
      <c r="J25" s="77"/>
    </row>
    <row r="26" spans="1:10" ht="20.100000000000001" customHeight="1">
      <c r="A26" s="65" t="s">
        <v>89</v>
      </c>
      <c r="B26" s="180" t="s">
        <v>47</v>
      </c>
      <c r="C26" s="181"/>
      <c r="D26" s="182"/>
      <c r="E26" s="81">
        <f>E27</f>
        <v>9679</v>
      </c>
      <c r="F26" s="81">
        <f>F27</f>
        <v>11920</v>
      </c>
      <c r="G26" s="89">
        <f>E26-F26</f>
        <v>-2241</v>
      </c>
      <c r="H26" s="82" t="s">
        <v>89</v>
      </c>
      <c r="I26" s="81"/>
      <c r="J26" s="83" t="s">
        <v>89</v>
      </c>
    </row>
    <row r="27" spans="1:10" ht="20.100000000000001" customHeight="1">
      <c r="A27" s="63" t="s">
        <v>89</v>
      </c>
      <c r="B27" s="71" t="s">
        <v>89</v>
      </c>
      <c r="C27" s="165" t="s">
        <v>58</v>
      </c>
      <c r="D27" s="166"/>
      <c r="E27" s="72">
        <f>E28</f>
        <v>9679</v>
      </c>
      <c r="F27" s="72">
        <f>F28</f>
        <v>11920</v>
      </c>
      <c r="G27" s="72">
        <f>G28</f>
        <v>-2241</v>
      </c>
      <c r="H27" s="74" t="s">
        <v>89</v>
      </c>
      <c r="I27" s="75"/>
      <c r="J27" s="77"/>
    </row>
    <row r="28" spans="1:10" ht="20.100000000000001" customHeight="1">
      <c r="A28" s="63" t="s">
        <v>89</v>
      </c>
      <c r="B28" s="77"/>
      <c r="C28" s="77"/>
      <c r="D28" s="77" t="s">
        <v>36</v>
      </c>
      <c r="E28" s="72">
        <v>9679</v>
      </c>
      <c r="F28" s="72">
        <v>11920</v>
      </c>
      <c r="G28" s="73">
        <f>E28-F28</f>
        <v>-2241</v>
      </c>
      <c r="H28" s="96" t="s">
        <v>104</v>
      </c>
      <c r="I28" s="79">
        <v>3330000</v>
      </c>
      <c r="J28" s="71" t="s">
        <v>105</v>
      </c>
    </row>
    <row r="29" spans="1:10" ht="20.100000000000001" customHeight="1">
      <c r="A29" s="63" t="s">
        <v>89</v>
      </c>
      <c r="B29" s="86"/>
      <c r="C29" s="86"/>
      <c r="D29" s="86"/>
      <c r="E29" s="86"/>
      <c r="F29" s="86"/>
      <c r="G29" s="86"/>
      <c r="H29" s="84" t="s">
        <v>106</v>
      </c>
      <c r="I29" s="87">
        <v>6349000</v>
      </c>
      <c r="J29" s="77" t="s">
        <v>107</v>
      </c>
    </row>
    <row r="30" spans="1:10" ht="20.100000000000001" customHeight="1">
      <c r="A30" s="63" t="s">
        <v>89</v>
      </c>
      <c r="B30" s="86"/>
      <c r="C30" s="86"/>
      <c r="D30" s="86"/>
      <c r="E30" s="86"/>
      <c r="F30" s="86"/>
      <c r="G30" s="86"/>
      <c r="H30" s="113" t="s">
        <v>99</v>
      </c>
      <c r="I30" s="114">
        <f>SUM(I28:I29)</f>
        <v>9679000</v>
      </c>
      <c r="J30" s="77" t="s">
        <v>89</v>
      </c>
    </row>
    <row r="31" spans="1:10" ht="20.100000000000001" customHeight="1">
      <c r="A31" s="65" t="s">
        <v>89</v>
      </c>
      <c r="B31" s="180" t="s">
        <v>108</v>
      </c>
      <c r="C31" s="181"/>
      <c r="D31" s="182"/>
      <c r="E31" s="81">
        <f>E32</f>
        <v>1500</v>
      </c>
      <c r="F31" s="81">
        <f>F32</f>
        <v>0</v>
      </c>
      <c r="G31" s="81">
        <f>G32</f>
        <v>1500</v>
      </c>
      <c r="H31" s="82" t="s">
        <v>89</v>
      </c>
      <c r="I31" s="81"/>
      <c r="J31" s="83" t="s">
        <v>89</v>
      </c>
    </row>
    <row r="32" spans="1:10" ht="20.100000000000001" customHeight="1">
      <c r="A32" s="63" t="s">
        <v>89</v>
      </c>
      <c r="B32" s="71" t="s">
        <v>89</v>
      </c>
      <c r="C32" s="165" t="s">
        <v>59</v>
      </c>
      <c r="D32" s="166"/>
      <c r="E32" s="72">
        <f>SUM(E33:E33)</f>
        <v>1500</v>
      </c>
      <c r="F32" s="72">
        <f>SUM(F33:F33)</f>
        <v>0</v>
      </c>
      <c r="G32" s="73">
        <f>E32-F32</f>
        <v>1500</v>
      </c>
      <c r="H32" s="74" t="s">
        <v>89</v>
      </c>
      <c r="I32" s="75"/>
      <c r="J32" s="76" t="s">
        <v>89</v>
      </c>
    </row>
    <row r="33" spans="1:10" ht="20.100000000000001" customHeight="1">
      <c r="A33" s="63" t="s">
        <v>89</v>
      </c>
      <c r="B33" s="77"/>
      <c r="C33" s="77"/>
      <c r="D33" s="77" t="s">
        <v>37</v>
      </c>
      <c r="E33" s="72">
        <v>1500</v>
      </c>
      <c r="F33" s="72">
        <v>0</v>
      </c>
      <c r="G33" s="73">
        <f>E33-F33</f>
        <v>1500</v>
      </c>
      <c r="H33" s="74" t="s">
        <v>128</v>
      </c>
      <c r="I33" s="75">
        <v>1500000</v>
      </c>
      <c r="J33" s="76" t="s">
        <v>89</v>
      </c>
    </row>
    <row r="34" spans="1:10" ht="20.100000000000001" customHeight="1">
      <c r="A34" s="65" t="s">
        <v>89</v>
      </c>
      <c r="B34" s="180" t="s">
        <v>109</v>
      </c>
      <c r="C34" s="181"/>
      <c r="D34" s="182"/>
      <c r="E34" s="81">
        <f>E35</f>
        <v>100</v>
      </c>
      <c r="F34" s="81">
        <f>F35</f>
        <v>87</v>
      </c>
      <c r="G34" s="89">
        <f>E34-F34</f>
        <v>13</v>
      </c>
      <c r="H34" s="90" t="s">
        <v>89</v>
      </c>
      <c r="I34" s="91"/>
      <c r="J34" s="97" t="s">
        <v>89</v>
      </c>
    </row>
    <row r="35" spans="1:10" ht="20.100000000000001" customHeight="1">
      <c r="A35" s="63" t="s">
        <v>89</v>
      </c>
      <c r="B35" s="71" t="s">
        <v>89</v>
      </c>
      <c r="C35" s="165" t="s">
        <v>60</v>
      </c>
      <c r="D35" s="166"/>
      <c r="E35" s="72">
        <f>E36</f>
        <v>100</v>
      </c>
      <c r="F35" s="72">
        <f>F36</f>
        <v>87</v>
      </c>
      <c r="G35" s="73">
        <f>E35-F35</f>
        <v>13</v>
      </c>
      <c r="H35" s="74" t="s">
        <v>89</v>
      </c>
      <c r="I35" s="75"/>
      <c r="J35" s="76" t="s">
        <v>89</v>
      </c>
    </row>
    <row r="36" spans="1:10" ht="20.100000000000001" customHeight="1">
      <c r="A36" s="63" t="s">
        <v>89</v>
      </c>
      <c r="B36" s="77"/>
      <c r="C36" s="77"/>
      <c r="D36" s="77" t="s">
        <v>60</v>
      </c>
      <c r="E36" s="72">
        <v>100</v>
      </c>
      <c r="F36" s="72">
        <v>87</v>
      </c>
      <c r="G36" s="73">
        <f>E36-F36</f>
        <v>13</v>
      </c>
      <c r="H36" s="96" t="s">
        <v>110</v>
      </c>
      <c r="I36" s="98">
        <v>100000</v>
      </c>
      <c r="J36" s="71" t="s">
        <v>89</v>
      </c>
    </row>
    <row r="37" spans="1:10" ht="34.5" customHeight="1">
      <c r="A37" s="65" t="s">
        <v>89</v>
      </c>
      <c r="B37" s="183" t="s">
        <v>18</v>
      </c>
      <c r="C37" s="184"/>
      <c r="D37" s="185"/>
      <c r="E37" s="81">
        <f>E7+E10+E19+E26+E31+E34</f>
        <v>15389</v>
      </c>
      <c r="F37" s="81">
        <f>F7+F10+F19+F26+F31+F34</f>
        <v>18698</v>
      </c>
      <c r="G37" s="81">
        <f>G7+G10+G19+G26+G31+G34</f>
        <v>-3309</v>
      </c>
      <c r="H37" s="99" t="s">
        <v>89</v>
      </c>
      <c r="I37" s="100"/>
      <c r="J37" s="83" t="s">
        <v>89</v>
      </c>
    </row>
  </sheetData>
  <mergeCells count="22">
    <mergeCell ref="C35:D35"/>
    <mergeCell ref="B37:D37"/>
    <mergeCell ref="C23:D23"/>
    <mergeCell ref="B26:D26"/>
    <mergeCell ref="C27:D27"/>
    <mergeCell ref="B31:D31"/>
    <mergeCell ref="C32:D32"/>
    <mergeCell ref="B34:D34"/>
    <mergeCell ref="C20:D20"/>
    <mergeCell ref="A2:J2"/>
    <mergeCell ref="H4:J4"/>
    <mergeCell ref="B5:D5"/>
    <mergeCell ref="E5:E6"/>
    <mergeCell ref="F5:F6"/>
    <mergeCell ref="G5:G6"/>
    <mergeCell ref="H5:I6"/>
    <mergeCell ref="J5:J6"/>
    <mergeCell ref="B7:D7"/>
    <mergeCell ref="C8:D8"/>
    <mergeCell ref="B10:D10"/>
    <mergeCell ref="C11:D11"/>
    <mergeCell ref="B19:D19"/>
  </mergeCells>
  <phoneticPr fontId="9" type="noConversion"/>
  <pageMargins left="0.25" right="0.25" top="0.75" bottom="0.75" header="0.30000001192092896" footer="0.30000001192092896"/>
  <pageSetup paperSize="9" scale="8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B13" sqref="B13:H13"/>
    </sheetView>
  </sheetViews>
  <sheetFormatPr defaultRowHeight="16.5"/>
  <cols>
    <col min="7" max="7" width="10.875" customWidth="1"/>
    <col min="8" max="8" width="10" customWidth="1"/>
  </cols>
  <sheetData>
    <row r="1" spans="1:8" ht="36" customHeight="1">
      <c r="A1" s="186" t="s">
        <v>124</v>
      </c>
      <c r="B1" s="186"/>
      <c r="C1" s="186"/>
      <c r="D1" s="186"/>
      <c r="E1" s="186"/>
      <c r="F1" s="186"/>
      <c r="G1" s="186"/>
      <c r="H1" s="186"/>
    </row>
    <row r="2" spans="1:8" ht="26.25">
      <c r="A2" s="6"/>
    </row>
    <row r="3" spans="1:8" ht="26.25">
      <c r="A3" s="6"/>
    </row>
    <row r="4" spans="1:8" ht="26.25">
      <c r="A4" s="21" t="s">
        <v>51</v>
      </c>
      <c r="G4" s="20" t="s">
        <v>52</v>
      </c>
    </row>
    <row r="5" spans="1:8">
      <c r="A5" s="187" t="s">
        <v>38</v>
      </c>
      <c r="B5" s="190" t="s">
        <v>39</v>
      </c>
      <c r="C5" s="191"/>
      <c r="D5" s="187" t="s">
        <v>40</v>
      </c>
      <c r="E5" s="187" t="s">
        <v>27</v>
      </c>
      <c r="F5" s="187" t="s">
        <v>41</v>
      </c>
      <c r="G5" s="187" t="s">
        <v>42</v>
      </c>
    </row>
    <row r="6" spans="1:8" ht="24">
      <c r="A6" s="188"/>
      <c r="B6" s="16" t="s">
        <v>43</v>
      </c>
      <c r="C6" s="16" t="s">
        <v>44</v>
      </c>
      <c r="D6" s="188"/>
      <c r="E6" s="188"/>
      <c r="F6" s="188"/>
      <c r="G6" s="188"/>
    </row>
    <row r="7" spans="1:8" ht="24">
      <c r="A7" s="188"/>
      <c r="B7" s="187" t="s">
        <v>43</v>
      </c>
      <c r="C7" s="15" t="s">
        <v>25</v>
      </c>
      <c r="D7" s="188"/>
      <c r="E7" s="188"/>
      <c r="F7" s="188"/>
      <c r="G7" s="188"/>
    </row>
    <row r="8" spans="1:8">
      <c r="A8" s="189"/>
      <c r="B8" s="189"/>
      <c r="C8" s="17" t="s">
        <v>26</v>
      </c>
      <c r="D8" s="189"/>
      <c r="E8" s="189"/>
      <c r="F8" s="189"/>
      <c r="G8" s="189"/>
    </row>
    <row r="9" spans="1:8" ht="42" customHeight="1">
      <c r="A9" s="16" t="s">
        <v>45</v>
      </c>
      <c r="B9" s="193">
        <v>8304</v>
      </c>
      <c r="C9" s="193"/>
      <c r="D9" s="193">
        <v>100</v>
      </c>
      <c r="E9" s="193"/>
      <c r="F9" s="193">
        <v>6985</v>
      </c>
      <c r="G9" s="193">
        <f>SUM(B9:F9)</f>
        <v>15389</v>
      </c>
    </row>
    <row r="10" spans="1:8">
      <c r="A10" s="18"/>
    </row>
    <row r="11" spans="1:8" ht="30" customHeight="1">
      <c r="A11" s="21" t="s">
        <v>53</v>
      </c>
      <c r="H11" s="20" t="s">
        <v>52</v>
      </c>
    </row>
    <row r="12" spans="1:8" ht="54.75" customHeight="1">
      <c r="A12" s="16" t="s">
        <v>46</v>
      </c>
      <c r="B12" s="16" t="s">
        <v>29</v>
      </c>
      <c r="C12" s="16" t="s">
        <v>31</v>
      </c>
      <c r="D12" s="16" t="s">
        <v>34</v>
      </c>
      <c r="E12" s="16" t="s">
        <v>47</v>
      </c>
      <c r="F12" s="16" t="s">
        <v>48</v>
      </c>
      <c r="G12" s="16" t="s">
        <v>49</v>
      </c>
      <c r="H12" s="16" t="s">
        <v>50</v>
      </c>
    </row>
    <row r="13" spans="1:8" ht="54.75" customHeight="1">
      <c r="A13" s="16" t="s">
        <v>45</v>
      </c>
      <c r="B13" s="193">
        <v>0</v>
      </c>
      <c r="C13" s="193">
        <v>2870</v>
      </c>
      <c r="D13" s="193">
        <v>1240</v>
      </c>
      <c r="E13" s="193">
        <v>9679</v>
      </c>
      <c r="F13" s="193">
        <v>1500</v>
      </c>
      <c r="G13" s="193">
        <v>100</v>
      </c>
      <c r="H13" s="193">
        <f>SUM(B13:G13)</f>
        <v>15389</v>
      </c>
    </row>
    <row r="14" spans="1:8" ht="19.5">
      <c r="A14" s="14"/>
    </row>
    <row r="15" spans="1:8" ht="19.5">
      <c r="A15" s="14"/>
    </row>
    <row r="16" spans="1:8" ht="19.5">
      <c r="A16" s="14"/>
    </row>
    <row r="17" spans="1:1">
      <c r="A17" s="19"/>
    </row>
  </sheetData>
  <mergeCells count="8">
    <mergeCell ref="A1:H1"/>
    <mergeCell ref="A5:A8"/>
    <mergeCell ref="B5:C5"/>
    <mergeCell ref="D5:D8"/>
    <mergeCell ref="E5:E8"/>
    <mergeCell ref="F5:F8"/>
    <mergeCell ref="G5:G8"/>
    <mergeCell ref="B7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개요</vt:lpstr>
      <vt:lpstr>세입 (2)</vt:lpstr>
      <vt:lpstr>세출 (2)</vt:lpstr>
      <vt:lpstr>Sheet5</vt:lpstr>
    </vt:vector>
  </TitlesOfParts>
  <Company>Windows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2025-01-15T00:45:38Z</cp:lastPrinted>
  <dcterms:created xsi:type="dcterms:W3CDTF">2020-02-13T02:07:10Z</dcterms:created>
  <dcterms:modified xsi:type="dcterms:W3CDTF">2025-01-15T00:45:39Z</dcterms:modified>
</cp:coreProperties>
</file>